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Users\Shushunov.SS\Desktop\ДНС Сити\1. Объекты\ОКС 12.2\9.14.10 Система пожарной сигнализации (АПС, СОУЭ)\"/>
    </mc:Choice>
  </mc:AlternateContent>
  <xr:revisionPtr revIDLastSave="0" documentId="13_ncr:1_{8CF81FB9-DBC2-40B6-BFE6-0AFED40CDA91}" xr6:coauthVersionLast="45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Форма КП" sheetId="1" r:id="rId1"/>
    <sheet name="ЛСР №1" sheetId="3" r:id="rId2"/>
    <sheet name="Ведомость ДМ" sheetId="5" r:id="rId3"/>
    <sheet name="ГПР" sheetId="8" r:id="rId4"/>
    <sheet name="Замечания-предложения к РД" sheetId="6" r:id="rId5"/>
  </sheets>
  <definedNames>
    <definedName name="_xlnm._FilterDatabase" localSheetId="2" hidden="1">'Ведомость ДМ'!$B$5:$E$19</definedName>
    <definedName name="_xlnm._FilterDatabase" localSheetId="1" hidden="1">'ЛСР №1'!$A$14:$K$112</definedName>
    <definedName name="_xlnm._FilterDatabase" localSheetId="0" hidden="1">'Форма КП'!$A$52:$I$102</definedName>
    <definedName name="_xlnm.Print_Area" localSheetId="2">'Ведомость ДМ'!$A$1:$F$24</definedName>
    <definedName name="_xlnm.Print_Area" localSheetId="0">'Форма КП'!$A$3:$G$133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4" i="3" l="1"/>
  <c r="J104" i="3" s="1"/>
  <c r="K104" i="3" s="1"/>
  <c r="H103" i="3"/>
  <c r="I103" i="3" s="1"/>
  <c r="H102" i="3"/>
  <c r="J102" i="3" s="1"/>
  <c r="K102" i="3" s="1"/>
  <c r="H97" i="3"/>
  <c r="J97" i="3" s="1"/>
  <c r="K97" i="3" s="1"/>
  <c r="H96" i="3"/>
  <c r="J96" i="3" s="1"/>
  <c r="K96" i="3" s="1"/>
  <c r="H95" i="3"/>
  <c r="J95" i="3" s="1"/>
  <c r="K95" i="3" s="1"/>
  <c r="H91" i="3"/>
  <c r="J91" i="3" s="1"/>
  <c r="K91" i="3" s="1"/>
  <c r="H89" i="3"/>
  <c r="J89" i="3" s="1"/>
  <c r="K89" i="3" s="1"/>
  <c r="H87" i="3"/>
  <c r="J87" i="3" s="1"/>
  <c r="K87" i="3" s="1"/>
  <c r="H86" i="3"/>
  <c r="J86" i="3" s="1"/>
  <c r="K86" i="3" s="1"/>
  <c r="H85" i="3"/>
  <c r="J85" i="3" s="1"/>
  <c r="K85" i="3" s="1"/>
  <c r="H84" i="3"/>
  <c r="J84" i="3" s="1"/>
  <c r="K84" i="3" s="1"/>
  <c r="H82" i="3"/>
  <c r="J82" i="3" s="1"/>
  <c r="K82" i="3" s="1"/>
  <c r="H81" i="3"/>
  <c r="J81" i="3" s="1"/>
  <c r="K81" i="3" s="1"/>
  <c r="H80" i="3"/>
  <c r="J80" i="3" s="1"/>
  <c r="K80" i="3" s="1"/>
  <c r="H73" i="3"/>
  <c r="J73" i="3" s="1"/>
  <c r="K73" i="3" s="1"/>
  <c r="H72" i="3"/>
  <c r="J72" i="3" s="1"/>
  <c r="K72" i="3" s="1"/>
  <c r="H71" i="3"/>
  <c r="J71" i="3" s="1"/>
  <c r="K71" i="3" s="1"/>
  <c r="H68" i="3"/>
  <c r="J68" i="3" s="1"/>
  <c r="K68" i="3" s="1"/>
  <c r="H67" i="3"/>
  <c r="J67" i="3" s="1"/>
  <c r="K67" i="3" s="1"/>
  <c r="H66" i="3"/>
  <c r="J66" i="3" s="1"/>
  <c r="K66" i="3" s="1"/>
  <c r="H64" i="3"/>
  <c r="J64" i="3" s="1"/>
  <c r="K64" i="3" s="1"/>
  <c r="H61" i="3"/>
  <c r="J61" i="3" s="1"/>
  <c r="K61" i="3" s="1"/>
  <c r="H59" i="3"/>
  <c r="J59" i="3" s="1"/>
  <c r="K59" i="3" s="1"/>
  <c r="H57" i="3"/>
  <c r="I57" i="3" s="1"/>
  <c r="H55" i="3"/>
  <c r="J55" i="3" s="1"/>
  <c r="K55" i="3" s="1"/>
  <c r="H53" i="3"/>
  <c r="J53" i="3" s="1"/>
  <c r="K53" i="3" s="1"/>
  <c r="H50" i="3"/>
  <c r="J50" i="3" s="1"/>
  <c r="K50" i="3" s="1"/>
  <c r="H48" i="3"/>
  <c r="J48" i="3" s="1"/>
  <c r="K48" i="3" s="1"/>
  <c r="H47" i="3"/>
  <c r="J47" i="3" s="1"/>
  <c r="K47" i="3" s="1"/>
  <c r="H46" i="3"/>
  <c r="J46" i="3" s="1"/>
  <c r="K46" i="3" s="1"/>
  <c r="H44" i="3"/>
  <c r="J44" i="3" s="1"/>
  <c r="K44" i="3" s="1"/>
  <c r="H42" i="3"/>
  <c r="J42" i="3" s="1"/>
  <c r="K42" i="3" s="1"/>
  <c r="H41" i="3"/>
  <c r="J41" i="3" s="1"/>
  <c r="K41" i="3" s="1"/>
  <c r="H39" i="3"/>
  <c r="J39" i="3" s="1"/>
  <c r="K39" i="3" s="1"/>
  <c r="H37" i="3"/>
  <c r="J37" i="3" s="1"/>
  <c r="K37" i="3" s="1"/>
  <c r="H35" i="3"/>
  <c r="J35" i="3" s="1"/>
  <c r="K35" i="3" s="1"/>
  <c r="H33" i="3"/>
  <c r="J33" i="3" s="1"/>
  <c r="K33" i="3" s="1"/>
  <c r="H31" i="3"/>
  <c r="J31" i="3" s="1"/>
  <c r="K31" i="3" s="1"/>
  <c r="H29" i="3"/>
  <c r="I29" i="3" s="1"/>
  <c r="H27" i="3"/>
  <c r="J27" i="3" s="1"/>
  <c r="K27" i="3" s="1"/>
  <c r="H25" i="3"/>
  <c r="J25" i="3" s="1"/>
  <c r="K25" i="3" s="1"/>
  <c r="H23" i="3"/>
  <c r="J23" i="3" s="1"/>
  <c r="K23" i="3" s="1"/>
  <c r="H21" i="3"/>
  <c r="J21" i="3" s="1"/>
  <c r="K21" i="3" s="1"/>
  <c r="J103" i="3" l="1"/>
  <c r="K103" i="3" s="1"/>
  <c r="I25" i="3"/>
  <c r="I31" i="3"/>
  <c r="I37" i="3"/>
  <c r="I42" i="3"/>
  <c r="I47" i="3"/>
  <c r="I53" i="3"/>
  <c r="I59" i="3"/>
  <c r="I66" i="3"/>
  <c r="I71" i="3"/>
  <c r="I80" i="3"/>
  <c r="I84" i="3"/>
  <c r="I87" i="3"/>
  <c r="I95" i="3"/>
  <c r="I102" i="3"/>
  <c r="I21" i="3"/>
  <c r="I27" i="3"/>
  <c r="I33" i="3"/>
  <c r="I39" i="3"/>
  <c r="I44" i="3"/>
  <c r="I48" i="3"/>
  <c r="I55" i="3"/>
  <c r="I61" i="3"/>
  <c r="I67" i="3"/>
  <c r="I72" i="3"/>
  <c r="I81" i="3"/>
  <c r="I85" i="3"/>
  <c r="I89" i="3"/>
  <c r="I96" i="3"/>
  <c r="I23" i="3"/>
  <c r="I35" i="3"/>
  <c r="I46" i="3"/>
  <c r="I50" i="3"/>
  <c r="I68" i="3"/>
  <c r="I73" i="3"/>
  <c r="I82" i="3"/>
  <c r="I86" i="3"/>
  <c r="I91" i="3"/>
  <c r="I97" i="3"/>
  <c r="I104" i="3"/>
  <c r="I41" i="3"/>
  <c r="I64" i="3"/>
  <c r="J29" i="3"/>
  <c r="K29" i="3" s="1"/>
  <c r="J57" i="3"/>
  <c r="K57" i="3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E85" i="1"/>
  <c r="G85" i="1" s="1"/>
  <c r="E86" i="1"/>
  <c r="G86" i="1" s="1"/>
  <c r="E87" i="1"/>
  <c r="G87" i="1" s="1"/>
  <c r="E88" i="1"/>
  <c r="G88" i="1" s="1"/>
  <c r="E89" i="1"/>
  <c r="G89" i="1" s="1"/>
  <c r="E90" i="1"/>
  <c r="G90" i="1" s="1"/>
  <c r="E91" i="1"/>
  <c r="G91" i="1" s="1"/>
  <c r="E92" i="1"/>
  <c r="G92" i="1" s="1"/>
  <c r="E93" i="1"/>
  <c r="G93" i="1" s="1"/>
  <c r="E94" i="1"/>
  <c r="G94" i="1" s="1"/>
  <c r="E95" i="1"/>
  <c r="G95" i="1" s="1"/>
  <c r="E96" i="1"/>
  <c r="G96" i="1" s="1"/>
  <c r="E97" i="1"/>
  <c r="G97" i="1" s="1"/>
  <c r="E56" i="1"/>
  <c r="E55" i="1"/>
  <c r="G55" i="1" s="1"/>
  <c r="E54" i="1"/>
  <c r="G54" i="1" s="1"/>
  <c r="E53" i="1"/>
  <c r="G53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17" i="1"/>
  <c r="G17" i="1" s="1"/>
  <c r="F106" i="3"/>
  <c r="J106" i="3" s="1"/>
  <c r="K106" i="3" s="1"/>
  <c r="F101" i="3"/>
  <c r="J101" i="3" s="1"/>
  <c r="K101" i="3" s="1"/>
  <c r="F100" i="3"/>
  <c r="J100" i="3" s="1"/>
  <c r="K100" i="3" s="1"/>
  <c r="F99" i="3"/>
  <c r="J99" i="3" s="1"/>
  <c r="K99" i="3" s="1"/>
  <c r="F94" i="3"/>
  <c r="J94" i="3" s="1"/>
  <c r="K94" i="3" s="1"/>
  <c r="F93" i="3"/>
  <c r="J93" i="3" s="1"/>
  <c r="K93" i="3" s="1"/>
  <c r="F90" i="3"/>
  <c r="J90" i="3" s="1"/>
  <c r="K90" i="3" s="1"/>
  <c r="F88" i="3"/>
  <c r="J88" i="3" s="1"/>
  <c r="K88" i="3" s="1"/>
  <c r="F83" i="3"/>
  <c r="J83" i="3" s="1"/>
  <c r="K83" i="3" s="1"/>
  <c r="F79" i="3"/>
  <c r="J79" i="3" s="1"/>
  <c r="K79" i="3" s="1"/>
  <c r="F76" i="3"/>
  <c r="J76" i="3" s="1"/>
  <c r="K76" i="3" s="1"/>
  <c r="F75" i="3"/>
  <c r="J75" i="3" s="1"/>
  <c r="K75" i="3" s="1"/>
  <c r="F70" i="3"/>
  <c r="J70" i="3" s="1"/>
  <c r="K70" i="3" s="1"/>
  <c r="F65" i="3"/>
  <c r="J65" i="3" s="1"/>
  <c r="K65" i="3" s="1"/>
  <c r="F63" i="3"/>
  <c r="J63" i="3" s="1"/>
  <c r="K63" i="3" s="1"/>
  <c r="F60" i="3"/>
  <c r="J60" i="3" s="1"/>
  <c r="K60" i="3" s="1"/>
  <c r="F58" i="3"/>
  <c r="J58" i="3" s="1"/>
  <c r="K58" i="3" s="1"/>
  <c r="F56" i="3"/>
  <c r="J56" i="3" s="1"/>
  <c r="K56" i="3" s="1"/>
  <c r="F54" i="3"/>
  <c r="J54" i="3" s="1"/>
  <c r="K54" i="3" s="1"/>
  <c r="F52" i="3"/>
  <c r="J52" i="3" s="1"/>
  <c r="K52" i="3" s="1"/>
  <c r="F49" i="3"/>
  <c r="J49" i="3" s="1"/>
  <c r="K49" i="3" s="1"/>
  <c r="F45" i="3"/>
  <c r="J45" i="3" s="1"/>
  <c r="K45" i="3" s="1"/>
  <c r="F43" i="3"/>
  <c r="J43" i="3" s="1"/>
  <c r="K43" i="3" s="1"/>
  <c r="F40" i="3"/>
  <c r="G40" i="3" s="1"/>
  <c r="F38" i="3"/>
  <c r="J38" i="3" s="1"/>
  <c r="K38" i="3" s="1"/>
  <c r="F36" i="3"/>
  <c r="J36" i="3" s="1"/>
  <c r="K36" i="3" s="1"/>
  <c r="F34" i="3"/>
  <c r="J34" i="3" s="1"/>
  <c r="K34" i="3" s="1"/>
  <c r="F32" i="3"/>
  <c r="J32" i="3" s="1"/>
  <c r="K32" i="3" s="1"/>
  <c r="F30" i="3"/>
  <c r="J30" i="3" s="1"/>
  <c r="K30" i="3" s="1"/>
  <c r="F28" i="3"/>
  <c r="G28" i="3" s="1"/>
  <c r="F26" i="3"/>
  <c r="J26" i="3" s="1"/>
  <c r="K26" i="3" s="1"/>
  <c r="F24" i="3"/>
  <c r="J24" i="3" s="1"/>
  <c r="K24" i="3" s="1"/>
  <c r="F22" i="3"/>
  <c r="G22" i="3" s="1"/>
  <c r="F20" i="3"/>
  <c r="J20" i="3" s="1"/>
  <c r="K20" i="3" s="1"/>
  <c r="H19" i="3"/>
  <c r="F18" i="3"/>
  <c r="J18" i="3" s="1"/>
  <c r="K18" i="3" s="1"/>
  <c r="J19" i="3" l="1"/>
  <c r="K19" i="3" s="1"/>
  <c r="G63" i="3"/>
  <c r="G93" i="3"/>
  <c r="G83" i="3"/>
  <c r="G56" i="3"/>
  <c r="G49" i="3"/>
  <c r="G75" i="3"/>
  <c r="G100" i="3"/>
  <c r="G34" i="3"/>
  <c r="J22" i="3"/>
  <c r="K22" i="3" s="1"/>
  <c r="J28" i="3"/>
  <c r="K28" i="3" s="1"/>
  <c r="J40" i="3"/>
  <c r="K40" i="3" s="1"/>
  <c r="G24" i="3"/>
  <c r="G30" i="3"/>
  <c r="G36" i="3"/>
  <c r="G43" i="3"/>
  <c r="G52" i="3"/>
  <c r="G58" i="3"/>
  <c r="G65" i="3"/>
  <c r="G76" i="3"/>
  <c r="G88" i="3"/>
  <c r="G94" i="3"/>
  <c r="G101" i="3"/>
  <c r="G20" i="3"/>
  <c r="G26" i="3"/>
  <c r="G32" i="3"/>
  <c r="G38" i="3"/>
  <c r="G45" i="3"/>
  <c r="G54" i="3"/>
  <c r="G60" i="3"/>
  <c r="G70" i="3"/>
  <c r="G79" i="3"/>
  <c r="G90" i="3"/>
  <c r="G99" i="3"/>
  <c r="G106" i="3"/>
  <c r="I19" i="3"/>
  <c r="G18" i="3"/>
  <c r="E121" i="1" l="1"/>
  <c r="A111" i="3" l="1"/>
  <c r="A101" i="1" l="1"/>
  <c r="E57" i="1" l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G56" i="1" l="1"/>
  <c r="G99" i="1" s="1"/>
  <c r="K107" i="3"/>
  <c r="K109" i="3" l="1"/>
  <c r="K110" i="3" s="1"/>
  <c r="G100" i="1" l="1"/>
  <c r="K108" i="3"/>
  <c r="K111" i="3" s="1"/>
  <c r="K112" i="3" l="1"/>
  <c r="G98" i="1" l="1"/>
  <c r="G101" i="1" l="1"/>
  <c r="G102" i="1" s="1"/>
</calcChain>
</file>

<file path=xl/sharedStrings.xml><?xml version="1.0" encoding="utf-8"?>
<sst xmlns="http://schemas.openxmlformats.org/spreadsheetml/2006/main" count="626" uniqueCount="303">
  <si>
    <t>№ пп</t>
  </si>
  <si>
    <t>Наименование расценок/матералов</t>
  </si>
  <si>
    <t>Идентификатор СМР/ТМЦ</t>
  </si>
  <si>
    <t>Ед. изм.</t>
  </si>
  <si>
    <t>Общий объем</t>
  </si>
  <si>
    <t>Примечание подрядчика</t>
  </si>
  <si>
    <t>м</t>
  </si>
  <si>
    <t>ИТОГО стоимость ТМЦ</t>
  </si>
  <si>
    <t>ИТОГО стоимость СМР</t>
  </si>
  <si>
    <t>Тендерные условия</t>
  </si>
  <si>
    <t>Материалы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</si>
  <si>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</si>
  <si>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</si>
  <si>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</si>
  <si>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</si>
  <si>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</si>
  <si>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</si>
  <si>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на ед.</t>
  </si>
  <si>
    <t>Всего</t>
  </si>
  <si>
    <t>ЛОКАЛЬНЫЙ РЕСУРСНЫЙ СМЕТНЫЙ РАСЧЕТ № 1</t>
  </si>
  <si>
    <t>(наименование работ и затрат, наименование объекта)</t>
  </si>
  <si>
    <t xml:space="preserve">Компенсация НДС на материал при условии применения УСН </t>
  </si>
  <si>
    <t>Итого по сметному расчету</t>
  </si>
  <si>
    <t xml:space="preserve">Стоимость </t>
  </si>
  <si>
    <t>в т.ч стоимость работ по сметному расчету</t>
  </si>
  <si>
    <t>в т.ч стоимость материала по сметному расчету</t>
  </si>
  <si>
    <t>Работы за ед</t>
  </si>
  <si>
    <t>Работы итого</t>
  </si>
  <si>
    <t>Материал за ед</t>
  </si>
  <si>
    <t>Материал итого</t>
  </si>
  <si>
    <t>УТВЕРЖДАЮ:</t>
  </si>
  <si>
    <t>Заказчик</t>
  </si>
  <si>
    <t>м.п.</t>
  </si>
  <si>
    <t>Директор ООО «»</t>
  </si>
  <si>
    <t xml:space="preserve">________________ </t>
  </si>
  <si>
    <t>СОГЛАСОВАНО:</t>
  </si>
  <si>
    <t>Подрядчик</t>
  </si>
  <si>
    <t>Компенсация НДС на ТМЦ при условии применения УСН</t>
  </si>
  <si>
    <t>Стройка:</t>
  </si>
  <si>
    <t>Объект:</t>
  </si>
  <si>
    <t>Статья бюджета:</t>
  </si>
  <si>
    <t>Стоимость, указанная в предложении включает в себя все необходимые затраты на выполнение полного комплекса работ</t>
  </si>
  <si>
    <r>
      <t>Цена на ед. измерения в руб.</t>
    </r>
    <r>
      <rPr>
        <b/>
        <sz val="14"/>
        <color rgb="FFFF0000"/>
        <rFont val="Times New Roman"/>
        <family val="1"/>
        <charset val="204"/>
      </rPr>
      <t xml:space="preserve"> без НДС</t>
    </r>
  </si>
  <si>
    <r>
      <t xml:space="preserve">Твердая договорная стоимость на полный объем в руб. </t>
    </r>
    <r>
      <rPr>
        <b/>
        <sz val="14"/>
        <color rgb="FFFF0000"/>
        <rFont val="Times New Roman"/>
        <family val="1"/>
        <charset val="204"/>
      </rPr>
      <t>без НДС</t>
    </r>
  </si>
  <si>
    <t>Наименование работ:</t>
  </si>
  <si>
    <t>Подрядчик:</t>
  </si>
  <si>
    <t>Заказчик:</t>
  </si>
  <si>
    <t>Ячейки выделенные синим цветом обязательны к заполнению</t>
  </si>
  <si>
    <t>Примечание заказчика</t>
  </si>
  <si>
    <t>Указать релевантный опыт только по специализации тендера</t>
  </si>
  <si>
    <t>Да/Нет</t>
  </si>
  <si>
    <t>Шифр/номер РД</t>
  </si>
  <si>
    <r>
      <t xml:space="preserve">Авансовый платеж </t>
    </r>
    <r>
      <rPr>
        <sz val="12"/>
        <color theme="1"/>
        <rFont val="Times New Roman"/>
        <family val="1"/>
        <charset val="204"/>
      </rPr>
      <t>(Не более 30% от стоимости договора. Аванс предоставляется для целевого исползования, покупка материалов, перебазировка тяжёлой техники и т.п</t>
    </r>
    <r>
      <rPr>
        <b/>
        <sz val="12"/>
        <color theme="1"/>
        <rFont val="Times New Roman"/>
        <family val="1"/>
        <charset val="204"/>
      </rPr>
      <t>.)</t>
    </r>
  </si>
  <si>
    <r>
      <t xml:space="preserve">Срок выполнения работ </t>
    </r>
    <r>
      <rPr>
        <sz val="12"/>
        <color theme="1"/>
        <rFont val="Times New Roman"/>
        <family val="1"/>
        <charset val="204"/>
      </rPr>
      <t>(Календарных дней)</t>
    </r>
  </si>
  <si>
    <r>
      <t xml:space="preserve"> </t>
    </r>
    <r>
      <rPr>
        <b/>
        <sz val="12"/>
        <rFont val="Times New Roman"/>
        <family val="1"/>
        <charset val="204"/>
      </rPr>
      <t>Зачет аванса:</t>
    </r>
    <r>
      <rPr>
        <sz val="12"/>
        <rFont val="Times New Roman"/>
        <family val="1"/>
        <charset val="204"/>
      </rPr>
      <t xml:space="preserve"> 
</t>
    </r>
    <r>
      <rPr>
        <sz val="12"/>
        <color theme="1"/>
        <rFont val="Times New Roman"/>
        <family val="1"/>
        <charset val="204"/>
      </rPr>
      <t xml:space="preserve">1) в 100 % объеме от выполненных работ
2) в 50% объёме от выполненных работ
 </t>
    </r>
    <r>
      <rPr>
        <sz val="12"/>
        <color rgb="FFFF0000"/>
        <rFont val="Times New Roman"/>
        <family val="1"/>
        <charset val="204"/>
      </rPr>
      <t>(выбрать вариант - заполнить)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</si>
  <si>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Указать № _
 Дата выдачи:________</t>
  </si>
  <si>
    <t>ИТР ___ чел., рабочие ___ чел. / ИТР ___ чел., рабочие ___ чел.</t>
  </si>
  <si>
    <t>Да - указать объем работ при котором будет сохранение расценок/Нет</t>
  </si>
  <si>
    <t>Да/Нет
Банк гарант - ___________</t>
  </si>
  <si>
    <t>Директор ООО «» / Индивидуальный предприниматель</t>
  </si>
  <si>
    <t>/</t>
  </si>
  <si>
    <t>МП</t>
  </si>
  <si>
    <t>подпись</t>
  </si>
  <si>
    <t>(расшифровка подписи)</t>
  </si>
  <si>
    <t>Стоимость КП предусматривает все затраты (косвенные и прямые) для выполнения полного комплекса работ/услуг согласно ТЗ, типовой формы договора подряда.</t>
  </si>
  <si>
    <t>Наименование работ</t>
  </si>
  <si>
    <t>Комплексная застройка «ДНС Сити», расположенная по адресу: Приморский край, Надеждинский р-н, п. Новый, в районе ул. Ленина, д.16а</t>
  </si>
  <si>
    <t>Многоэтажный многоквартирный жилой дом, расположенный на земельном участке с кадастровым номером 25:10:011500:2784 (ОКС 12.2)</t>
  </si>
  <si>
    <t>Ведомость давальческого материала</t>
  </si>
  <si>
    <t>№</t>
  </si>
  <si>
    <t>Наименование</t>
  </si>
  <si>
    <t>Ед.изм</t>
  </si>
  <si>
    <t>Наименование раздела РД</t>
  </si>
  <si>
    <t>Лист РД</t>
  </si>
  <si>
    <t>Проектное решение</t>
  </si>
  <si>
    <t>Предлагаемое к согласованию решение по замене материалов/оборудования/конструкций</t>
  </si>
  <si>
    <t>Стоимость по РД, руб</t>
  </si>
  <si>
    <t>Предлагаемая стоимость, руб</t>
  </si>
  <si>
    <t>Замечания и предложения к рабочей документации</t>
  </si>
  <si>
    <t>Стоимость КП расчитана на основании приложенной проектной/рабочей документации</t>
  </si>
  <si>
    <r>
      <rPr>
        <b/>
        <sz val="12"/>
        <rFont val="Times New Roman"/>
        <family val="1"/>
        <charset val="204"/>
      </rPr>
      <t xml:space="preserve">В стоимости учтены расходы на услуги по уборке, складированию и вывозу строительных отходов </t>
    </r>
    <r>
      <rPr>
        <b/>
        <sz val="12"/>
        <color indexed="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(да/нет)</t>
    </r>
  </si>
  <si>
    <r>
      <rPr>
        <b/>
        <sz val="12"/>
        <rFont val="Times New Roman"/>
        <family val="1"/>
        <charset val="204"/>
      </rPr>
      <t>Численность официально трудоустроенных лиц/ численность, планируемая для реализации тендера</t>
    </r>
    <r>
      <rPr>
        <sz val="1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(указать …/….)</t>
    </r>
  </si>
  <si>
    <r>
      <rPr>
        <b/>
        <sz val="12"/>
        <rFont val="Times New Roman"/>
        <family val="1"/>
        <charset val="204"/>
      </rPr>
      <t>Контактное лицо по вопросам участия в тендере</t>
    </r>
    <r>
      <rPr>
        <sz val="12"/>
        <color indexed="2"/>
        <rFont val="Times New Roman"/>
        <family val="1"/>
        <charset val="204"/>
      </rPr>
      <t xml:space="preserve"> (должность, ФИО - полностью, контакты: тел., e-mail)</t>
    </r>
  </si>
  <si>
    <r>
      <rPr>
        <b/>
        <sz val="12"/>
        <rFont val="Times New Roman"/>
        <family val="1"/>
        <charset val="204"/>
      </rPr>
      <t>Генеральный директор предприятия</t>
    </r>
    <r>
      <rPr>
        <sz val="1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(ФИО - полностью, контакты: тел., e-mail)</t>
    </r>
  </si>
  <si>
    <t>Да</t>
  </si>
  <si>
    <r>
      <t xml:space="preserve">Готовность к уменьшению объемов работ и сохранению при этом единичных расценок.  </t>
    </r>
    <r>
      <rPr>
        <sz val="12"/>
        <color rgb="FFFF0000"/>
        <rFont val="Times New Roman"/>
        <family val="1"/>
        <charset val="204"/>
      </rPr>
      <t>(да/нет)</t>
    </r>
  </si>
  <si>
    <r>
      <rPr>
        <b/>
        <sz val="12"/>
        <rFont val="Times New Roman"/>
        <family val="1"/>
        <charset val="204"/>
      </rPr>
      <t>Наличие СРО/ лицензии</t>
    </r>
    <r>
      <rPr>
        <sz val="12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 xml:space="preserve">(да/нет)-для тендеров, когда СРО/лицензия необходима. </t>
    </r>
  </si>
  <si>
    <t>60 (Шестьдесят) месяцев</t>
  </si>
  <si>
    <t>Гарантийный срок на выполненные работы по договору с даты подписания последней КС.</t>
  </si>
  <si>
    <r>
      <rPr>
        <b/>
        <sz val="12"/>
        <rFont val="Times New Roman"/>
        <family val="1"/>
        <charset val="204"/>
      </rPr>
      <t>Готовность приступить к работе по гарантийному письму Заказчика о намерениях заключить договор</t>
    </r>
    <r>
      <rPr>
        <sz val="12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>(да/нет, указать, к каким работам готовы приступить по гарантийному письму до заключения договора)</t>
    </r>
  </si>
  <si>
    <r>
      <rPr>
        <b/>
        <sz val="12"/>
        <rFont val="Times New Roman"/>
        <family val="1"/>
        <charset val="204"/>
      </rPr>
      <t>Банковская гарантия на авансовый платеж</t>
    </r>
    <r>
      <rPr>
        <sz val="12"/>
        <rFont val="Times New Roman"/>
        <family val="1"/>
        <charset val="204"/>
      </rPr>
      <t xml:space="preserve"> (при предоставлении аванса более 2 000 000 руб. с НДС) </t>
    </r>
    <r>
      <rPr>
        <sz val="12"/>
        <color rgb="FFFF0000"/>
        <rFont val="Times New Roman"/>
        <family val="1"/>
        <charset val="204"/>
      </rPr>
      <t>(да/нет) -  указать банк-гарант.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Срок действия банковской гарантии должен быть + 6 месяцев к предполагаемой дате завершения работ по графику производства работ</t>
    </r>
  </si>
  <si>
    <r>
      <t xml:space="preserve">Организация работает с </t>
    </r>
    <r>
      <rPr>
        <sz val="12"/>
        <color rgb="FFFF0000"/>
        <rFont val="Times New Roman"/>
        <family val="1"/>
        <charset val="204"/>
      </rPr>
      <t>НДС 20%/НДС 7%/НДС 5%/без НДС</t>
    </r>
  </si>
  <si>
    <t>Количество рабочих/ИТР*</t>
  </si>
  <si>
    <t>* - минимальное количество людей для производства работ в день</t>
  </si>
  <si>
    <t xml:space="preserve">ООО СЗ "ДНС Сити" 692481, с. Вольно-Надеждинское, Территория ТОР Надеждинская </t>
  </si>
  <si>
    <t>Технический заказчик:</t>
  </si>
  <si>
    <t>ООО "Инвест Строй" 690068, г. Владивосток, пр-т 100 летия Владивостока, 155 корп. 3, оф. 41</t>
  </si>
  <si>
    <t>Директор ООО «Ивест Строй»</t>
  </si>
  <si>
    <t>________________ Сомов Н.Ф.</t>
  </si>
  <si>
    <t>20% от материала при УСН или НДС 5%/7%</t>
  </si>
  <si>
    <t>НДС 20%/НДС 7%/НДС 5%/без НДС от всей суммы СМР и ТМЦ</t>
  </si>
  <si>
    <r>
      <t xml:space="preserve">Опыт реализации аналогичных видов работ за последние 3 года
</t>
    </r>
    <r>
      <rPr>
        <b/>
        <sz val="12"/>
        <color rgb="FFFF0000"/>
        <rFont val="Times New Roman"/>
        <family val="1"/>
        <charset val="204"/>
      </rPr>
      <t>Заказчик:
Контакты заказчика:
Объект:
Сроки выполнения работ:
Предмет договора:</t>
    </r>
  </si>
  <si>
    <t>ОКС 12.2</t>
  </si>
  <si>
    <t>Длит, дн</t>
  </si>
  <si>
    <t>2025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</si>
  <si>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</si>
  <si>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</si>
  <si>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</si>
  <si>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</si>
  <si>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</si>
  <si>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</si>
  <si>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</si>
  <si>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</si>
  <si>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</si>
  <si>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</si>
  <si>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</si>
  <si>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</si>
  <si>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КОММЕРЧЕСКОЕ ПРЕДЛОЖЕНИЕ</t>
  </si>
  <si>
    <r>
      <rPr>
        <b/>
        <sz val="16"/>
        <color rgb="FFC00000"/>
        <rFont val="Times New Roman"/>
        <family val="1"/>
        <charset val="204"/>
      </rPr>
      <t xml:space="preserve">Позиции ТМЦ включают в себя стоимость основных материалов и доставку их на объект
Для позиции СМР в расценке необходимо учесть все затраты для выполнения указанного вида работ за исключением материалов выделенных в разделе "Материалы" </t>
    </r>
    <r>
      <rPr>
        <sz val="16"/>
        <color rgb="FFC00000"/>
        <rFont val="Times New Roman"/>
        <family val="1"/>
        <charset val="204"/>
      </rPr>
      <t xml:space="preserve">(заработная плата,эксплуатация машин и механизмов, накладные расходы, сметная прибыль, сопутствующих материалов для выполнения указанных видов работ)
</t>
    </r>
    <r>
      <rPr>
        <b/>
        <sz val="16"/>
        <color rgb="FFC00000"/>
        <rFont val="Times New Roman"/>
        <family val="1"/>
        <charset val="204"/>
      </rPr>
      <t>Расчеты выполнить в соответствии с ведомостью КП и приложенной РД</t>
    </r>
    <r>
      <rPr>
        <sz val="16"/>
        <color rgb="FFC00000"/>
        <rFont val="Times New Roman"/>
        <family val="1"/>
        <charset val="204"/>
      </rPr>
      <t xml:space="preserve">
</t>
    </r>
    <r>
      <rPr>
        <b/>
        <sz val="16"/>
        <color rgb="FFC00000"/>
        <rFont val="Times New Roman"/>
        <family val="1"/>
        <charset val="204"/>
      </rPr>
      <t>Все возникшие предложения по РД указать в отдельной вкладке "Замечания-предложения к РД"</t>
    </r>
  </si>
  <si>
    <t>КОММЕРЧЕСКОЕ ПРЕДЛОЖЕНИЕ ОТ</t>
  </si>
  <si>
    <t>Указать дату составления КП в формате ДД.ММ.ГГГГ</t>
  </si>
  <si>
    <t>Расценки на СМР</t>
  </si>
  <si>
    <t>Монтаж системы автоматизированной пожарной сигнализации и системы оповещения и управления эвакуацией людей при пожаре (АПС и СОУЭ)</t>
  </si>
  <si>
    <t>DP-0624-089-СПС.СОУЭ</t>
  </si>
  <si>
    <t>9.14.10 Система пожарной сигнализации (АПС, СОУЭ)</t>
  </si>
  <si>
    <t>Выполнение работ по монтажу системы автоматизированной пожарной сигнализации и системы оповещения и управления эвакуацией людей при пожаре (АПС и СОУЭ) на объекте "Многоэтажный многоквартирный жилой дом, расположенный на земельном участке с кадастровым номером 25:10:011500:2784 (ОКС 12.2)"</t>
  </si>
  <si>
    <t>на монтаж системы автоматизированной пожарной сигнализации и системы оповещения и управления эвакуацией людей при пожаре (АПС и СОУЭ)</t>
  </si>
  <si>
    <t>Раздел 1. Оборудование АПС СОУЭ</t>
  </si>
  <si>
    <t>СНБ 9.14.10-01-01</t>
  </si>
  <si>
    <t>Прибор приемно-контрольный и управления пожарный
Состав работ: 
1. Разметка мест установки шита
2. Сверление отверстий под крепления
3. Установка шкафов с выверкой по месту
4. Подключение ДПЛС
5. Подключение питания 220 В
6. Подключение RS 485
7. Подключение ethernet</t>
  </si>
  <si>
    <t>шт</t>
  </si>
  <si>
    <t>М9-14-10-01</t>
  </si>
  <si>
    <t>Прибор приемно-контрольный и управления пожарный "Сириус"</t>
  </si>
  <si>
    <t>СНБ 9.14.10-01-02</t>
  </si>
  <si>
    <t>Монтаж блока расширения
Состав работ: 
1. Установка блоков в щит приемно-контрольного прибора
2. Подключение платы к питанию и прибору приемно-контрольнуму</t>
  </si>
  <si>
    <t>М9-14-10-02</t>
  </si>
  <si>
    <t>Блок расширения С2000-КДЛ-С</t>
  </si>
  <si>
    <t>СНБ 9.14.10-01-03</t>
  </si>
  <si>
    <t>Монтаж контроллера двухпроводной линии связи
Состав работ: 
1. Установка на DIN рейку при монтаже в щите
2. Разметка мест установки при монтаже на открытые конструкции
3. Сверление отверстий под крепления при монтаже на открытые конструкции
4. Установка контроллера с выверкой по месту при монтаже на открытые конструкции
5. Подключение в соответствии схемы подключения котроллера</t>
  </si>
  <si>
    <t>М9-14-10-03</t>
  </si>
  <si>
    <t>Контроллер двухпроводной линии с гальванической развязкой С2000-КДЛ-2И исп.01</t>
  </si>
  <si>
    <t>СНБ 9.14.10-01-04</t>
  </si>
  <si>
    <t>Монтаж блока коммутации
Состав работ: 
1. Установка БК на DIN рейку
2. Заземление БК
3. Подключение БК к приборам устанавливаемых в шкафу
4. Подключение изолированных интерфейсов
5. Подключение внешнего питания
6. Проверка работоспособности</t>
  </si>
  <si>
    <t>М9-14-10-04</t>
  </si>
  <si>
    <t>Блок коммутации БК-24-RS485-01</t>
  </si>
  <si>
    <t>СНБ 9.14.10-01-05</t>
  </si>
  <si>
    <t>Монтаж резервированного источника питания
Состав работ: 
1. Разметка мест установки шита
2. Сверление отверстий под крепления
3. Установка шкафов с выверкой по месту
4. Заземление РИП
5. Подключение сетевого кабеля
6. Подключение нагрузки
7. Подключение термодатчика к батареи
8. Проверка работоспособности</t>
  </si>
  <si>
    <t>М9-14-10-05</t>
  </si>
  <si>
    <t>Резервный источник питания РИП-24 ИСП.56 (РИП-24-4/40М3-Р- RS)</t>
  </si>
  <si>
    <t>СНБ 9.14.10-01-06</t>
  </si>
  <si>
    <t>Установка аккумуляторной батареи
Состав работ: 
1. Установка батареи на место эксплуатации
2. Подключение батареи к клеммам</t>
  </si>
  <si>
    <t>М9-14-10-06</t>
  </si>
  <si>
    <t>Аккумуляторная батарея АБ 1240С</t>
  </si>
  <si>
    <t>СНБ 9.14.10-01-07</t>
  </si>
  <si>
    <t>Монтаж блока защитного коммутационного
Состав работ: 
1. Установка на DIN рейку при монтаже в щите
2. Разметка мест установки при монтаже на открытые конструкции
3. Сверление отверстий под крепления при монтаже на открытые конструкции
4. Установка блока с выверкой по месту при монтаже на открытые конструкции
5. Подключение входного питания от РИП
6. Подключение нагрузок к выходным колодкам
7. Проверка работоспособности</t>
  </si>
  <si>
    <t>М9-14-10-07</t>
  </si>
  <si>
    <t>Блок защиты коммутационный БЗК исп.02</t>
  </si>
  <si>
    <t>СНБ 9.14.10-01-08</t>
  </si>
  <si>
    <t>Монтаж блока разветвительно-изолирующего
Состав работ: 
1. Разметка мест установки
2. Сверление отверстий под крепления
3. Установка блока с выверкой по месту
4. Подключение кабеля к клеммным колодкам ДПЛС
5. Проверка работоспособности</t>
  </si>
  <si>
    <t>М9-14-10-08</t>
  </si>
  <si>
    <t>Блок разветвительно-изолирующий БРИЗ</t>
  </si>
  <si>
    <t>СНБ 9.14.10-01-09</t>
  </si>
  <si>
    <t>Монтаж блока сигнально-пускового С2000-СП2
Состав работ: 
1. Установка на DIN рейку при монтаже в щите
2. Разметка мест установки при монтаже на открытые конструкции
3. Сверление отверстий под крепления при монтаже на открытые конструкции
4. Установка блока с выверкой по месту при монтаже на открытые конструкции
5. Подключение электрических цепей к блоку согласно проектной документации и схеме подключения
6. Проверка работоспособности</t>
  </si>
  <si>
    <t>М9-14-10-09</t>
  </si>
  <si>
    <t>Блок сигнально-пусковой адресный С2000-СП2</t>
  </si>
  <si>
    <t>СНБ 9.14.10-01-10</t>
  </si>
  <si>
    <t>Монтаж блока сигнально-пускового С2000-СП4/220
Состав работ: 
1. Установка на DIN рейку при монтаже в щите
2. Разметка мест установки при монтаже на открытые конструкции
3. Сверление отверстий под крепления при монтаже на открытые конструкции
4. Установка блока с выверкой по месту при монтаже на открытые конструкции
5. Подключение электрических цепей к блоку согласно проектной документации и схеме подключения
6. Проверка работоспособности</t>
  </si>
  <si>
    <t>М9-14-10-10</t>
  </si>
  <si>
    <t>Блок сигнально-пусковой адресный С2000-СП4/220</t>
  </si>
  <si>
    <t>СНБ 9.14.10-01-11</t>
  </si>
  <si>
    <t>Монтаж блока контрольно-пускового С2000-КПБ
Состав работ: 
1. Установка на DIN рейку при монтаже в щите
2. Разметка мест установки при монтаже на открытые конструкции
3. Сверление отверстий под крепления при монтаже на открытые конструкции
4. Установка блока с выверкой по месту при монтаже на открытые конструкции
5. Подключение электрических цепей к блоку согласно проектной документации и схеме подключения
6. Проверка работоспособности</t>
  </si>
  <si>
    <t>М9-14-10-11</t>
  </si>
  <si>
    <t>Блок контрольно-пусковой С2000-КПБ</t>
  </si>
  <si>
    <t>СНБ 9.14.10-01-12</t>
  </si>
  <si>
    <t>Монтаж устройства дистанционного пуска
Состав работ: 
1. Разметка мест установки
2. Сверление отверстий под крепления
3. Установка устройства с выверкой по месту
4. Подключение кабеля к клеммным колодкам ДПЛС
5. Проверка работоспособности
6. Опломбирование</t>
  </si>
  <si>
    <t>М9-14-10-12</t>
  </si>
  <si>
    <t>Устройство дистанционного пуска адресное УДП 513-3АМ исп.01 "Пожаротушение"</t>
  </si>
  <si>
    <t>М9-14-10-13</t>
  </si>
  <si>
    <t>Устройство дистанционного пуска УДП 513-3АМ исп.02 "Дымоудаление"</t>
  </si>
  <si>
    <t>СНБ 9.14.10-01-13</t>
  </si>
  <si>
    <t>Монтаж устройства коммутационного
Состав работ: 
1. Установка на DIN рейку при монтаже в щите
2. Разметка мест установки при монтаже на открытые конструкции
3. Сверление отверстий под крепления при монтаже на открытые конструкции
4. Установка блока с выверкой по месту при монтаже на открытые конструкции
5. Подключение электрических цепей к блоку согласно проектной документации и схеме подключения
6. Проверка работоспособности</t>
  </si>
  <si>
    <t>М9-14-10-14</t>
  </si>
  <si>
    <t>Устройство коммутационное УК-ВК исп.13</t>
  </si>
  <si>
    <t>СНБ 9.14.10-01-14</t>
  </si>
  <si>
    <t>Монтаж блоков контрольно-пусковых
Состав работ: 
1. Разметка мест установки
2. Сверление отверстий под крепления
3. Установка блока с выверкой по месту
4. Подключение к блокам провода питающего сетевого напряжения, цепей нагрузки и интерфейса согласно схеме подключений
5. Проверка работоспособности</t>
  </si>
  <si>
    <t>М9-14-10-15</t>
  </si>
  <si>
    <t>Блок контрольно-пусковые ШКП-4RS</t>
  </si>
  <si>
    <t>М9-14-10-16</t>
  </si>
  <si>
    <t>Блок контрольно-пусковые ШКП-10RS</t>
  </si>
  <si>
    <t>М9-14-10-17</t>
  </si>
  <si>
    <t>Блок контрольно-пусковые ШКП-30RS</t>
  </si>
  <si>
    <t>СНБ 9.14.10-01-22</t>
  </si>
  <si>
    <t>Установка терморегулятора канального
Состав работ: 
1. Установка и закрепление терморегулятора
2. Подключение</t>
  </si>
  <si>
    <t>М9-14-10-18</t>
  </si>
  <si>
    <t>Терморегулятор канальный KTR-1</t>
  </si>
  <si>
    <t>Извещатели АПС</t>
  </si>
  <si>
    <t>СНБ 9.14.10-01-17</t>
  </si>
  <si>
    <t>Монтаж извещателя: аналогового без изолятора короткого замыкания
Состав работ: 
1. Разметка мест установки
2. Сверление отверстий под крепления
3. Установка извещателя с выверкой по месту
4. Подключение кабеля к клеммным колодкам ДПЛС
5. Проверка работоспособности</t>
  </si>
  <si>
    <t>М9-14-10-19</t>
  </si>
  <si>
    <t>Извещатель пожарный дымовой оптико-электронный адресно-аналоговый ДИП-34А-03</t>
  </si>
  <si>
    <t>СНБ 9.14.10-01-18</t>
  </si>
  <si>
    <t>Монтаж извещателя: аналогового с изолятором короткого замыкания
Состав работ: 
1. Разметка мест установки
2. Сверление отверстий под крепления
3. Установка извещателя с выверкой по месту
4. Подключение кабеля к клеммным колодкам ДПЛС
5. Проверка работоспособности</t>
  </si>
  <si>
    <t>М9-14-10-20</t>
  </si>
  <si>
    <t>Извещатель пожарный дымовой оптико-электронный адресно-аналоговый ДИП-34А-04</t>
  </si>
  <si>
    <t>СНБ 9.14.10-01-19</t>
  </si>
  <si>
    <t>Монтаж извещателя: автономного
Состав работ: 
1. Разметка мест установки
2. Сверление отверстий под крепления
3. Установка извещателя с выверкой по месту
4. Проверка работоспособности</t>
  </si>
  <si>
    <t>М9-14-10-21</t>
  </si>
  <si>
    <t>Извещатель пожарный дымовой оптико-электронный точечный автономный ДИП-34АВТ</t>
  </si>
  <si>
    <t>СНБ 9.14.10-01-21</t>
  </si>
  <si>
    <t>Монтаж извещателя: ручного
Состав работ: 
1. Разметка мест установки
2. Сверление отверстий под крепления
3. Установка извещателя с выверкой по месту
4. Подключение кабеля к клеммным колодкам ДПЛС
5. Проверка работоспособности
6. Опломбирование</t>
  </si>
  <si>
    <t>М9-14-10-22</t>
  </si>
  <si>
    <t>Извещатель пожарный ручной адресный ИПР 513-3АМ исп.01</t>
  </si>
  <si>
    <t>СНБ 9.14.10-01-20</t>
  </si>
  <si>
    <t>Монтаж извещателя: магнитоконтактного
Состав работ: 
1. Разметка мест установки
2. Установка проставок при монтаже на металлические конструкции
3. Установка извещателя с выверкой по месту</t>
  </si>
  <si>
    <t>М9-14-10-23</t>
  </si>
  <si>
    <t>Извещатель охранный магнитоконтактный адресный С2000-СМК исп.01 (IP68)</t>
  </si>
  <si>
    <t>Оповещатели СОУЭ</t>
  </si>
  <si>
    <t>СНБ 9.14.10-01-15</t>
  </si>
  <si>
    <t>Монтаж оповещателя: звукового
Состав работ: 
1. Разметка мест установки
2. Сверление отверстий под крепления
3. Установка оповещателя с выверкой по месту
4. Подключение кабеля к клеммным колодкам основного и резервного питания
5. Подключение кабеля к клеммным колодкам ДПЛС
6. Проверка работоспособности</t>
  </si>
  <si>
    <t>М9-14-10-24</t>
  </si>
  <si>
    <t>Оповещатель охранно-пожарный звуковой адресный С2000-ОПЗ (красный корпус)</t>
  </si>
  <si>
    <t>СНБ 9.14.10-01-16</t>
  </si>
  <si>
    <t>Монтаж оповещателя: светового
Состав работ: 
1. Разметка мест установки
2. Сверление отверстий под крепления
3. Установка оповещателя с выверкой по месту
4. Подключение кабеля к клеммным колодкам основного и резервного питания
5. Подключение кабеля к клеммным колодкам ДПЛС
6. Проверка работоспособности</t>
  </si>
  <si>
    <t>М9-14-10-25</t>
  </si>
  <si>
    <t>Оповещатель охранно-пожарный световой (табло) адресный С2000-ОСТ исп. 01 "Выход"</t>
  </si>
  <si>
    <t>М9-14-10-26</t>
  </si>
  <si>
    <t>Оповещатель охранно-пожарный световой (табло) адресный С2000-ОСТ исп. 12 "Человек вправо"</t>
  </si>
  <si>
    <t>М9-14-10-27</t>
  </si>
  <si>
    <t>Оповещатель охранно-пожарный световой (табло) адресный С2000-ОСТ исп. 18 "Человек влево"</t>
  </si>
  <si>
    <t>Установка щитов</t>
  </si>
  <si>
    <t>СНБ 9.14.10-02-02</t>
  </si>
  <si>
    <t>Щит навесной или встроенный, высота, ширина и глубина: до 900х600х500 мм
Состав работ: 
1. Разметка мест установки шита
2. Сверление отверстий под крепления
3. Установка шкафов с выверкой по месту
4. Устройство кабельного ввода в щит
5. Резка рейки по размеру установочного места.
6. Разметка места установки рейки.
7. Монтаж рейки.
8. Заземление
9. Закрепление кабельных линий внутри щита</t>
  </si>
  <si>
    <t>М9-14-10-28</t>
  </si>
  <si>
    <t>Корпус металлический ЩМП-4-0 У2 IP54 с прозрачной дверцей IEK YKM11-04-54-1</t>
  </si>
  <si>
    <t>М9-14-10-29</t>
  </si>
  <si>
    <t>Ввод кабельный (сальник) "UNIVERSAL" сер. IEK YIS50-VS-K03</t>
  </si>
  <si>
    <t>М9-14-10-30</t>
  </si>
  <si>
    <t>DIN-рейка оцинкованная 60см IEK YDN10-0060</t>
  </si>
  <si>
    <t>Подключение оборудования ОВ и ВК</t>
  </si>
  <si>
    <t>СНБ 9.14.10-06-01</t>
  </si>
  <si>
    <t>Подключение клапанов системы вентиляции
Состав работ: 
1. Присоединение кабеля к оборудованию</t>
  </si>
  <si>
    <t>СНБ 9.14.10-06-02</t>
  </si>
  <si>
    <t>Подключение электрозадвижек системы пожарного водопровода
Состав работ: 
1. Присоединение кабеля к оборудованию</t>
  </si>
  <si>
    <t>Раздел 2. Кабеленесущие системы и монтаж кабеля</t>
  </si>
  <si>
    <t>Кабеленесущие системы</t>
  </si>
  <si>
    <t>СНБ 9.14.10-03-07</t>
  </si>
  <si>
    <t>Трубы винипластовые, гофрированные ПВХ для защиты проводов и кабелей по установленным конструкциям, по потолкам, диаметр: до 20 мм
Состав работ: 
1. Разметка
2. Заготовка труб
3. Прокладка</t>
  </si>
  <si>
    <t>М9-14-10-31</t>
  </si>
  <si>
    <t>Труба гофрированная ПВХ легкая 350 Н серая с/з d20 мм (100м/4800м уп/пал) PR.012031</t>
  </si>
  <si>
    <t>М9-14-10-32</t>
  </si>
  <si>
    <t>Труба гофрированная ПНД легкая 350 Н безгалогенная (HF) стойкая к ультрафиолету черная с/з d20 мм (50м/3600м уп/пал) PR02.0125</t>
  </si>
  <si>
    <t>М9-14-10-33</t>
  </si>
  <si>
    <t>Комплекты для крепления ОКЛ с использованием самореза, дюбеля и скобы СМД d19-20 мм (100 шт) PR08.5003</t>
  </si>
  <si>
    <t>упак</t>
  </si>
  <si>
    <t>СНБ 9.14.10-03-09</t>
  </si>
  <si>
    <t>Трубы винипластовые, гофрированные ПВХ для защиты проводов и кабелей по установленным конструкциям, по потолкам, диаметр: до 50 мм
Состав работ: 
1. Разметка
2. Заготовка труб
3. Прокладка</t>
  </si>
  <si>
    <t>М9-14-10-34</t>
  </si>
  <si>
    <t>Труба жесткая ПВХ 3-х метровая тяжелая d32 мм PR.0432</t>
  </si>
  <si>
    <t>М9-14-10-35</t>
  </si>
  <si>
    <t>Скоба металлическая двухлапковая СМД d31-32 мм PR08.2550</t>
  </si>
  <si>
    <t>М9-14-10-36</t>
  </si>
  <si>
    <t>Саморез 4,2х38 с прессшайбой, острый, цинк PR08.3627</t>
  </si>
  <si>
    <t>М9-14-10-37</t>
  </si>
  <si>
    <t>Дюбель металлический универсальный 8х38 PR08.4798</t>
  </si>
  <si>
    <t>СНБ 9.14.10-03-10</t>
  </si>
  <si>
    <t>Короба пластмассовые: шириной до 40 мм
Состав работ: 
1. Разметка мест установки и креплений
2. Установка основания короба с раскроем и подгонкой основания
3. Установка оснований соединительных элементов (углов поворота, пересечений, отводов).
4. Надвижка крышек короба и соединительных элементов</t>
  </si>
  <si>
    <t>М9-14-10-38</t>
  </si>
  <si>
    <t>Кабель канал перфорированный 40х40 "ИМПАКТ" CKM50-040-040-1-K03</t>
  </si>
  <si>
    <t>СНБ 9.14.10-04-06</t>
  </si>
  <si>
    <t>Коробка ответвительная на стене или потолке
Состав работ: 
1. Разметка мест установки
2. Установка коробок
3. Заведение кабеля в коробку
4. Соединение жил
5. Прозвонка</t>
  </si>
  <si>
    <t>М9-14-10-39</t>
  </si>
  <si>
    <t>Коробка распределительная 60-0300 для прямого монтажа двухкомпонентная безгалогенная (HF) 100х100х50 60-0300</t>
  </si>
  <si>
    <t>Кабельная продукция</t>
  </si>
  <si>
    <t>СНБ 9.14.10-04-02</t>
  </si>
  <si>
    <t>Затягивание провода в проложенные трубы суммарным сечением: до 6 мм2
Состав работ: 
1. Заготовка проводов
2. Затягивание проводов
3. Прозвонка</t>
  </si>
  <si>
    <t>СНБ 9.14.10-04-05</t>
  </si>
  <si>
    <t>Провод в коробах, сечением: до 6 мм2
Состав работ: 
1. Заготовка проводов
2. Прокладка проводов
3. Прозвонка</t>
  </si>
  <si>
    <t>М9-14-10-40</t>
  </si>
  <si>
    <t>КСРВнг(А)-FRLS 1х2х0,97 мм (0,75 мм.кв.)</t>
  </si>
  <si>
    <t>М9-14-10-41</t>
  </si>
  <si>
    <t>КСРВнг(А)-FRLS 1х2х1,13 мм (1 мм.кв.)</t>
  </si>
  <si>
    <t>М9-14-10-42</t>
  </si>
  <si>
    <t>U/UTP Cat5e PVCLS нг(А)-FRLS4х2х0,52</t>
  </si>
  <si>
    <t>Кабельные проходки</t>
  </si>
  <si>
    <t>СНБ 9.14.10-05-01</t>
  </si>
  <si>
    <t>Сверление горизонтальных отверстий в железобетонных конструкциях стен глубиной 200 мм диаметром: до 20 мм
Состав работ: 
1. Разметка мест сверления отверстий
2. Сверление отверстий
3. Уборка строительного мусора</t>
  </si>
  <si>
    <t>отв</t>
  </si>
  <si>
    <t>СНБ 9.14.10-05-05</t>
  </si>
  <si>
    <t>Сверление горизонтальных отверстий в железобетонных конструкциях стен глубиной 200 мм диаметром: свыше 50 мм до 60 мм
Состав работ: 
1. Разметка мест сверления отверстий
2. Сверление отверстий
3. Уборка строительного мусора</t>
  </si>
  <si>
    <t>СНБ 9.14.10-05-08</t>
  </si>
  <si>
    <t>Монтаж гильз стальных и герметизация отверстий
Состав работ: 
1. Резка трубы в размер
2. Коррозионная защита трубы
3. Установка готовой гильзы
4. Очистка поверхности проходки от пыли и грязи
5. Заведение кабеля в гильзу
6. Заполнение противопожарной терморасширяющейся пеной пространства проходки с обеих сторон проходки
7. Обрезка излишков пены заподлицо
8. Уборка строительного мусора</t>
  </si>
  <si>
    <t>М9-14-10-43</t>
  </si>
  <si>
    <t>Труба стальная водогазопроводная, ГОСТ 3262-75 d20мм</t>
  </si>
  <si>
    <t>М9-14-10-44</t>
  </si>
  <si>
    <t>Труба стальная водогазопроводная, ГОСТ 3262-75 d50мм</t>
  </si>
  <si>
    <t>М9-14-10-45</t>
  </si>
  <si>
    <t>Пена монтажная профессиональная огнестойкая, 1000мл</t>
  </si>
  <si>
    <t>Раздел 3. ПНР</t>
  </si>
  <si>
    <t>СНБ 9.14.10-07-01</t>
  </si>
  <si>
    <t>Автоматизированная система управления II категории технической сложности</t>
  </si>
  <si>
    <t>канал</t>
  </si>
  <si>
    <t>14.02.2026-17.10.2026</t>
  </si>
  <si>
    <t>245 календарных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</si>
</sst>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$-F800]dddd\,\ mmmm\ dd\,\ yyyy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i/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indexed="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000000"/>
      <name val="Calibri"/>
      <charset val="204"/>
    </font>
    <font>
      <sz val="4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rgb="FF000000"/>
      <name val="Times New Roman"/>
      <family val="1"/>
      <charset val="204"/>
    </font>
    <font>
      <b/>
      <i/>
      <sz val="12"/>
      <color theme="1"/>
      <name val="Arial"/>
      <family val="2"/>
      <charset val="204"/>
    </font>
    <font>
      <b/>
      <i/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0" fontId="2" fillId="0" borderId="0"/>
    <xf numFmtId="0" fontId="8" fillId="0" borderId="0"/>
    <xf numFmtId="0" fontId="21" fillId="0" borderId="0"/>
    <xf numFmtId="0" fontId="1" fillId="0" borderId="0"/>
    <xf numFmtId="0" fontId="31" fillId="0" borderId="0"/>
    <xf numFmtId="0" fontId="33" fillId="0" borderId="0"/>
    <xf numFmtId="9" fontId="21" fillId="0" borderId="0" applyFont="0" applyFill="0" applyBorder="0" applyAlignment="0" applyProtection="0"/>
  </cellStyleXfs>
  <cellXfs count="217">
    <xf numFmtId="0" fontId="0" fillId="0" borderId="0" xfId="0"/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4" fontId="3" fillId="0" borderId="0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9" fillId="0" borderId="0" xfId="0" applyFont="1"/>
    <xf numFmtId="4" fontId="13" fillId="0" borderId="1" xfId="0" applyNumberFormat="1" applyFont="1" applyBorder="1"/>
    <xf numFmtId="4" fontId="14" fillId="0" borderId="1" xfId="0" applyNumberFormat="1" applyFont="1" applyBorder="1"/>
    <xf numFmtId="4" fontId="3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0" fillId="0" borderId="1" xfId="0" applyFont="1" applyBorder="1" applyAlignment="1">
      <alignment horizontal="center" vertical="center"/>
    </xf>
    <xf numFmtId="10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Border="1"/>
    <xf numFmtId="49" fontId="25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0" xfId="0" applyFont="1" applyBorder="1"/>
    <xf numFmtId="0" fontId="3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NumberFormat="1" applyFont="1"/>
    <xf numFmtId="0" fontId="17" fillId="2" borderId="0" xfId="0" applyNumberFormat="1" applyFont="1" applyFill="1"/>
    <xf numFmtId="4" fontId="30" fillId="0" borderId="1" xfId="1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center"/>
    </xf>
    <xf numFmtId="4" fontId="30" fillId="0" borderId="3" xfId="1" applyNumberFormat="1" applyFont="1" applyBorder="1" applyAlignment="1">
      <alignment horizontal="right" vertical="top" wrapText="1"/>
    </xf>
    <xf numFmtId="4" fontId="30" fillId="0" borderId="7" xfId="1" applyNumberFormat="1" applyFont="1" applyBorder="1" applyAlignment="1">
      <alignment horizontal="right" vertical="top" wrapText="1"/>
    </xf>
    <xf numFmtId="4" fontId="30" fillId="0" borderId="4" xfId="1" applyNumberFormat="1" applyFont="1" applyBorder="1" applyAlignment="1">
      <alignment horizontal="right" vertical="top" wrapText="1"/>
    </xf>
    <xf numFmtId="0" fontId="5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3" xfId="0" applyFont="1" applyBorder="1" applyAlignment="1"/>
    <xf numFmtId="164" fontId="9" fillId="0" borderId="0" xfId="0" applyNumberFormat="1" applyFont="1"/>
    <xf numFmtId="164" fontId="16" fillId="0" borderId="0" xfId="0" applyNumberFormat="1" applyFont="1" applyFill="1" applyAlignment="1">
      <alignment horizontal="left"/>
    </xf>
    <xf numFmtId="164" fontId="17" fillId="0" borderId="0" xfId="0" applyNumberFormat="1" applyFont="1" applyFill="1" applyAlignment="1">
      <alignment horizontal="left"/>
    </xf>
    <xf numFmtId="164" fontId="17" fillId="0" borderId="0" xfId="0" applyNumberFormat="1" applyFont="1" applyFill="1" applyAlignment="1">
      <alignment horizontal="center"/>
    </xf>
    <xf numFmtId="164" fontId="17" fillId="0" borderId="0" xfId="0" applyNumberFormat="1" applyFont="1" applyFill="1"/>
    <xf numFmtId="0" fontId="34" fillId="0" borderId="0" xfId="0" applyFont="1"/>
    <xf numFmtId="0" fontId="36" fillId="0" borderId="28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28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2" fillId="0" borderId="27" xfId="0" applyFont="1" applyBorder="1" applyAlignment="1">
      <alignment horizontal="center" vertical="center"/>
    </xf>
    <xf numFmtId="0" fontId="36" fillId="0" borderId="26" xfId="0" applyFont="1" applyBorder="1"/>
    <xf numFmtId="0" fontId="36" fillId="0" borderId="7" xfId="0" applyFont="1" applyBorder="1"/>
    <xf numFmtId="0" fontId="36" fillId="0" borderId="27" xfId="0" applyFont="1" applyBorder="1"/>
    <xf numFmtId="0" fontId="12" fillId="0" borderId="19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20" xfId="0" applyFont="1" applyBorder="1" applyAlignment="1">
      <alignment horizontal="center" vertical="center"/>
    </xf>
    <xf numFmtId="0" fontId="36" fillId="0" borderId="19" xfId="0" applyFont="1" applyBorder="1"/>
    <xf numFmtId="0" fontId="36" fillId="0" borderId="1" xfId="0" applyFont="1" applyBorder="1"/>
    <xf numFmtId="0" fontId="36" fillId="0" borderId="20" xfId="0" applyFont="1" applyBorder="1"/>
    <xf numFmtId="0" fontId="12" fillId="0" borderId="6" xfId="0" applyFont="1" applyBorder="1" applyAlignment="1">
      <alignment horizontal="left" vertical="center"/>
    </xf>
    <xf numFmtId="0" fontId="12" fillId="0" borderId="32" xfId="0" applyFont="1" applyBorder="1" applyAlignment="1">
      <alignment horizontal="center" vertical="center"/>
    </xf>
    <xf numFmtId="0" fontId="36" fillId="0" borderId="33" xfId="0" applyFont="1" applyBorder="1"/>
    <xf numFmtId="0" fontId="36" fillId="0" borderId="6" xfId="0" applyFont="1" applyBorder="1"/>
    <xf numFmtId="0" fontId="36" fillId="0" borderId="32" xfId="0" applyFont="1" applyBorder="1"/>
    <xf numFmtId="0" fontId="12" fillId="0" borderId="22" xfId="0" applyFont="1" applyBorder="1" applyAlignment="1">
      <alignment horizontal="left" vertical="center"/>
    </xf>
    <xf numFmtId="0" fontId="12" fillId="0" borderId="23" xfId="0" applyFont="1" applyBorder="1" applyAlignment="1">
      <alignment horizontal="center" vertical="center"/>
    </xf>
    <xf numFmtId="0" fontId="36" fillId="0" borderId="21" xfId="0" applyFont="1" applyBorder="1"/>
    <xf numFmtId="0" fontId="36" fillId="0" borderId="22" xfId="0" applyFont="1" applyBorder="1"/>
    <xf numFmtId="0" fontId="36" fillId="0" borderId="23" xfId="0" applyFont="1" applyBorder="1"/>
    <xf numFmtId="0" fontId="12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0" fontId="29" fillId="0" borderId="0" xfId="0" applyFont="1" applyFill="1" applyAlignment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" fontId="30" fillId="0" borderId="1" xfId="1" applyNumberFormat="1" applyFont="1" applyBorder="1" applyAlignment="1">
      <alignment horizontal="center" vertical="center" wrapText="1"/>
    </xf>
    <xf numFmtId="0" fontId="14" fillId="0" borderId="0" xfId="0" applyFont="1"/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/>
    <xf numFmtId="4" fontId="10" fillId="0" borderId="1" xfId="0" applyNumberFormat="1" applyFont="1" applyBorder="1" applyAlignment="1">
      <alignment horizontal="left" vertical="center"/>
    </xf>
    <xf numFmtId="0" fontId="10" fillId="0" borderId="0" xfId="0" applyFont="1"/>
    <xf numFmtId="0" fontId="40" fillId="0" borderId="0" xfId="0" applyFont="1"/>
    <xf numFmtId="10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40" fillId="0" borderId="0" xfId="0" applyFont="1" applyBorder="1"/>
    <xf numFmtId="49" fontId="42" fillId="0" borderId="0" xfId="0" applyNumberFormat="1" applyFont="1" applyFill="1" applyBorder="1" applyAlignment="1" applyProtection="1">
      <alignment vertical="center" wrapText="1"/>
      <protection locked="0"/>
    </xf>
    <xf numFmtId="4" fontId="44" fillId="0" borderId="7" xfId="1" applyNumberFormat="1" applyFont="1" applyBorder="1" applyAlignment="1">
      <alignment horizontal="right" vertical="top" wrapText="1"/>
    </xf>
    <xf numFmtId="0" fontId="44" fillId="0" borderId="2" xfId="5" applyNumberFormat="1" applyFont="1" applyFill="1" applyBorder="1" applyAlignment="1" applyProtection="1">
      <alignment horizontal="left" vertical="top"/>
    </xf>
    <xf numFmtId="49" fontId="45" fillId="0" borderId="4" xfId="5" applyNumberFormat="1" applyFont="1" applyFill="1" applyBorder="1" applyAlignment="1" applyProtection="1">
      <alignment horizontal="left" vertical="top" wrapText="1"/>
    </xf>
    <xf numFmtId="0" fontId="46" fillId="0" borderId="4" xfId="5" applyNumberFormat="1" applyFont="1" applyFill="1" applyBorder="1" applyAlignment="1" applyProtection="1">
      <alignment vertical="top" wrapText="1"/>
    </xf>
    <xf numFmtId="49" fontId="47" fillId="0" borderId="4" xfId="5" applyNumberFormat="1" applyFont="1" applyFill="1" applyBorder="1" applyAlignment="1" applyProtection="1">
      <alignment horizontal="center" vertical="top" wrapText="1"/>
    </xf>
    <xf numFmtId="49" fontId="46" fillId="0" borderId="4" xfId="5" applyNumberFormat="1" applyFont="1" applyFill="1" applyBorder="1" applyAlignment="1" applyProtection="1">
      <alignment horizontal="center" vertical="top" wrapText="1"/>
    </xf>
    <xf numFmtId="164" fontId="46" fillId="0" borderId="4" xfId="5" applyNumberFormat="1" applyFont="1" applyFill="1" applyBorder="1" applyAlignment="1" applyProtection="1">
      <alignment horizontal="center" vertical="top" wrapText="1"/>
    </xf>
    <xf numFmtId="0" fontId="48" fillId="0" borderId="2" xfId="5" applyNumberFormat="1" applyFont="1" applyFill="1" applyBorder="1" applyAlignment="1" applyProtection="1">
      <alignment horizontal="left" vertical="top"/>
    </xf>
    <xf numFmtId="49" fontId="45" fillId="0" borderId="1" xfId="6" applyNumberFormat="1" applyFont="1" applyFill="1" applyBorder="1" applyAlignment="1" applyProtection="1">
      <alignment horizontal="center" vertical="top" wrapText="1"/>
    </xf>
    <xf numFmtId="49" fontId="45" fillId="0" borderId="1" xfId="6" applyNumberFormat="1" applyFont="1" applyFill="1" applyBorder="1" applyAlignment="1" applyProtection="1">
      <alignment horizontal="left" vertical="top" wrapText="1"/>
    </xf>
    <xf numFmtId="0" fontId="45" fillId="0" borderId="1" xfId="6" applyNumberFormat="1" applyFont="1" applyFill="1" applyBorder="1" applyAlignment="1" applyProtection="1">
      <alignment horizontal="left" vertical="top" wrapText="1"/>
    </xf>
    <xf numFmtId="2" fontId="45" fillId="0" borderId="1" xfId="6" applyNumberFormat="1" applyFont="1" applyFill="1" applyBorder="1" applyAlignment="1" applyProtection="1">
      <alignment horizontal="center" vertical="top" wrapText="1"/>
    </xf>
    <xf numFmtId="49" fontId="46" fillId="0" borderId="1" xfId="6" applyNumberFormat="1" applyFont="1" applyFill="1" applyBorder="1" applyAlignment="1" applyProtection="1">
      <alignment horizontal="center" vertical="top" wrapText="1"/>
    </xf>
    <xf numFmtId="0" fontId="46" fillId="0" borderId="1" xfId="6" applyNumberFormat="1" applyFont="1" applyFill="1" applyBorder="1" applyAlignment="1" applyProtection="1">
      <alignment horizontal="left" vertical="top" wrapText="1"/>
    </xf>
    <xf numFmtId="2" fontId="46" fillId="0" borderId="1" xfId="6" applyNumberFormat="1" applyFont="1" applyFill="1" applyBorder="1" applyAlignment="1" applyProtection="1">
      <alignment horizontal="center" vertical="top" wrapText="1"/>
    </xf>
    <xf numFmtId="49" fontId="49" fillId="0" borderId="4" xfId="5" applyNumberFormat="1" applyFont="1" applyFill="1" applyBorder="1" applyAlignment="1" applyProtection="1">
      <alignment horizontal="left" vertical="top" wrapText="1"/>
    </xf>
    <xf numFmtId="0" fontId="47" fillId="0" borderId="4" xfId="5" applyNumberFormat="1" applyFont="1" applyFill="1" applyBorder="1" applyAlignment="1" applyProtection="1">
      <alignment vertical="top" wrapText="1"/>
    </xf>
    <xf numFmtId="4" fontId="41" fillId="0" borderId="4" xfId="1" applyNumberFormat="1" applyFont="1" applyBorder="1" applyAlignment="1">
      <alignment horizontal="right" vertical="top" wrapText="1"/>
    </xf>
    <xf numFmtId="4" fontId="41" fillId="0" borderId="3" xfId="1" applyNumberFormat="1" applyFont="1" applyBorder="1" applyAlignment="1">
      <alignment horizontal="right" vertical="top" wrapText="1"/>
    </xf>
    <xf numFmtId="0" fontId="46" fillId="0" borderId="1" xfId="6" applyNumberFormat="1" applyFont="1" applyFill="1" applyBorder="1" applyAlignment="1" applyProtection="1">
      <alignment horizontal="center" vertical="top" wrapText="1"/>
    </xf>
    <xf numFmtId="0" fontId="45" fillId="0" borderId="1" xfId="6" applyNumberFormat="1" applyFont="1" applyFill="1" applyBorder="1" applyAlignment="1" applyProtection="1">
      <alignment horizontal="center" vertical="top" wrapText="1"/>
    </xf>
    <xf numFmtId="2" fontId="47" fillId="0" borderId="4" xfId="5" applyNumberFormat="1" applyFont="1" applyFill="1" applyBorder="1" applyAlignment="1" applyProtection="1">
      <alignment horizontal="center" vertical="top" wrapText="1"/>
    </xf>
    <xf numFmtId="2" fontId="46" fillId="0" borderId="4" xfId="5" applyNumberFormat="1" applyFont="1" applyFill="1" applyBorder="1" applyAlignment="1" applyProtection="1">
      <alignment horizontal="center" vertical="top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4" xfId="0" applyNumberFormat="1" applyFont="1" applyFill="1" applyBorder="1" applyAlignment="1">
      <alignment horizontal="center" vertical="center"/>
    </xf>
    <xf numFmtId="0" fontId="20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right" vertical="center"/>
    </xf>
    <xf numFmtId="9" fontId="3" fillId="2" borderId="2" xfId="7" applyFont="1" applyFill="1" applyBorder="1" applyAlignment="1">
      <alignment horizontal="center" vertical="center"/>
    </xf>
    <xf numFmtId="9" fontId="3" fillId="2" borderId="4" xfId="7" applyFont="1" applyFill="1" applyBorder="1" applyAlignment="1">
      <alignment horizontal="center" vertical="center"/>
    </xf>
    <xf numFmtId="9" fontId="3" fillId="2" borderId="3" xfId="7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/>
    </xf>
    <xf numFmtId="0" fontId="38" fillId="2" borderId="0" xfId="0" applyFont="1" applyFill="1" applyAlignment="1">
      <alignment horizontal="left"/>
    </xf>
    <xf numFmtId="0" fontId="39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43" fillId="0" borderId="0" xfId="0" applyFont="1" applyAlignment="1">
      <alignment horizontal="center" vertical="top"/>
    </xf>
    <xf numFmtId="0" fontId="6" fillId="0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left"/>
    </xf>
    <xf numFmtId="0" fontId="19" fillId="0" borderId="11" xfId="0" applyFont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49" fontId="20" fillId="0" borderId="1" xfId="3" applyNumberFormat="1" applyFont="1" applyBorder="1" applyAlignment="1" applyProtection="1">
      <alignment horizontal="left" vertical="center" wrapText="1"/>
    </xf>
    <xf numFmtId="49" fontId="23" fillId="0" borderId="1" xfId="3" applyNumberFormat="1" applyFont="1" applyBorder="1" applyAlignment="1" applyProtection="1">
      <alignment horizontal="left" vertical="center" wrapText="1"/>
    </xf>
    <xf numFmtId="0" fontId="20" fillId="0" borderId="4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/>
    </xf>
    <xf numFmtId="49" fontId="26" fillId="0" borderId="11" xfId="3" applyNumberFormat="1" applyFont="1" applyBorder="1" applyAlignment="1" applyProtection="1">
      <alignment horizontal="center" vertical="center" wrapText="1"/>
    </xf>
    <xf numFmtId="49" fontId="26" fillId="0" borderId="0" xfId="3" applyNumberFormat="1" applyFont="1" applyBorder="1" applyAlignment="1" applyProtection="1">
      <alignment horizontal="right" vertical="center" wrapText="1"/>
    </xf>
    <xf numFmtId="49" fontId="7" fillId="0" borderId="11" xfId="3" applyNumberFormat="1" applyFont="1" applyBorder="1" applyAlignment="1" applyProtection="1">
      <alignment horizontal="left" vertical="center" wrapText="1"/>
    </xf>
    <xf numFmtId="49" fontId="26" fillId="0" borderId="11" xfId="3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23" fillId="0" borderId="14" xfId="3" applyNumberFormat="1" applyFont="1" applyBorder="1" applyAlignment="1" applyProtection="1">
      <alignment horizontal="left" vertical="center" wrapText="1"/>
    </xf>
    <xf numFmtId="49" fontId="23" fillId="0" borderId="15" xfId="3" applyNumberFormat="1" applyFont="1" applyBorder="1" applyAlignment="1" applyProtection="1">
      <alignment horizontal="left" vertical="center" wrapText="1"/>
    </xf>
    <xf numFmtId="49" fontId="20" fillId="0" borderId="14" xfId="3" applyNumberFormat="1" applyFont="1" applyBorder="1" applyAlignment="1" applyProtection="1">
      <alignment horizontal="left" vertical="center" wrapText="1"/>
    </xf>
    <xf numFmtId="49" fontId="23" fillId="0" borderId="12" xfId="3" applyNumberFormat="1" applyFont="1" applyBorder="1" applyAlignment="1" applyProtection="1">
      <alignment horizontal="left" vertical="center" wrapText="1"/>
    </xf>
    <xf numFmtId="49" fontId="23" fillId="0" borderId="13" xfId="3" applyNumberFormat="1" applyFont="1" applyBorder="1" applyAlignment="1" applyProtection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5" fillId="0" borderId="2" xfId="0" applyFont="1" applyBorder="1" applyAlignment="1">
      <alignment horizontal="right"/>
    </xf>
    <xf numFmtId="0" fontId="15" fillId="0" borderId="4" xfId="0" applyFont="1" applyBorder="1" applyAlignment="1">
      <alignment horizontal="right"/>
    </xf>
    <xf numFmtId="0" fontId="15" fillId="0" borderId="3" xfId="0" applyFont="1" applyBorder="1" applyAlignment="1">
      <alignment horizontal="right"/>
    </xf>
    <xf numFmtId="0" fontId="14" fillId="0" borderId="2" xfId="0" applyFont="1" applyBorder="1" applyAlignment="1">
      <alignment horizontal="right"/>
    </xf>
    <xf numFmtId="0" fontId="14" fillId="0" borderId="4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49" fontId="30" fillId="0" borderId="2" xfId="1" applyNumberFormat="1" applyFont="1" applyFill="1" applyBorder="1" applyAlignment="1" applyProtection="1">
      <alignment horizontal="center" vertical="center" wrapText="1"/>
    </xf>
    <xf numFmtId="49" fontId="30" fillId="0" borderId="4" xfId="1" applyNumberFormat="1" applyFont="1" applyFill="1" applyBorder="1" applyAlignment="1" applyProtection="1">
      <alignment horizontal="center" vertical="center" wrapText="1"/>
    </xf>
    <xf numFmtId="49" fontId="30" fillId="0" borderId="3" xfId="1" applyNumberFormat="1" applyFont="1" applyFill="1" applyBorder="1" applyAlignment="1" applyProtection="1">
      <alignment horizontal="center" vertical="center" wrapText="1"/>
    </xf>
    <xf numFmtId="49" fontId="30" fillId="0" borderId="6" xfId="1" applyNumberFormat="1" applyFont="1" applyFill="1" applyBorder="1" applyAlignment="1" applyProtection="1">
      <alignment horizontal="center" vertical="center" wrapText="1"/>
    </xf>
    <xf numFmtId="49" fontId="30" fillId="0" borderId="8" xfId="1" applyNumberFormat="1" applyFont="1" applyFill="1" applyBorder="1" applyAlignment="1" applyProtection="1">
      <alignment horizontal="center" vertical="center" wrapText="1"/>
    </xf>
    <xf numFmtId="0" fontId="30" fillId="0" borderId="6" xfId="1" applyNumberFormat="1" applyFont="1" applyFill="1" applyBorder="1" applyAlignment="1" applyProtection="1">
      <alignment horizontal="center" vertical="center" wrapText="1"/>
    </xf>
    <xf numFmtId="0" fontId="30" fillId="0" borderId="8" xfId="1" applyNumberFormat="1" applyFont="1" applyFill="1" applyBorder="1" applyAlignment="1" applyProtection="1">
      <alignment horizontal="center" vertical="center" wrapText="1"/>
    </xf>
    <xf numFmtId="49" fontId="30" fillId="0" borderId="9" xfId="1" applyNumberFormat="1" applyFont="1" applyFill="1" applyBorder="1" applyAlignment="1" applyProtection="1">
      <alignment horizontal="center" vertical="center" wrapText="1"/>
    </xf>
    <xf numFmtId="49" fontId="30" fillId="0" borderId="10" xfId="1" applyNumberFormat="1" applyFont="1" applyFill="1" applyBorder="1" applyAlignment="1" applyProtection="1">
      <alignment horizontal="center" vertical="center" wrapText="1"/>
    </xf>
    <xf numFmtId="164" fontId="30" fillId="0" borderId="6" xfId="1" applyNumberFormat="1" applyFont="1" applyFill="1" applyBorder="1" applyAlignment="1" applyProtection="1">
      <alignment horizontal="center" vertical="center" wrapText="1"/>
    </xf>
    <xf numFmtId="164" fontId="30" fillId="0" borderId="8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2" fillId="0" borderId="5" xfId="0" applyFont="1" applyBorder="1" applyAlignment="1">
      <alignment horizontal="center" vertical="top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6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 xr:uid="{F316AD0A-A76D-4B7C-854E-20CC9CC0DADF}"/>
    <cellStyle name="Обычный 3" xfId="2" xr:uid="{BC9CAD33-BFF4-4CE3-850C-AE48BC9A9CEC}"/>
    <cellStyle name="Обычный 4" xfId="3" xr:uid="{53F4C086-CA4C-476B-89CE-2C6B075555AC}"/>
    <cellStyle name="Обычный 4 2" xfId="4" xr:uid="{55EA5F9F-83E0-445A-AB1D-0272F037FC5E}"/>
    <cellStyle name="Обычный 5" xfId="5" xr:uid="{03902C3C-18D5-445C-B845-5BA2D393F9D0}"/>
    <cellStyle name="Обычный 6" xfId="6" xr:uid="{3091D09F-130C-4260-B61E-D6EA66B107D2}"/>
    <cellStyle name="Процентный" xfId="7" builtinId="5"/>
  </cellStyles>
  <dxfs count="23"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font>
        <b val="0"/>
        <i val="0"/>
        <strike val="0"/>
        <color auto="1"/>
      </font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A1:P141"/>
  <sheetViews>
    <sheetView tabSelected="1" view="pageBreakPreview" zoomScale="70" zoomScaleNormal="70" zoomScaleSheetLayoutView="70" zoomScalePageLayoutView="55" workbookViewId="0">
      <selection activeCell="A2" sqref="A2:G2"/>
    </sheetView>
  </sheetViews>
  <sheetFormatPr defaultRowHeight="15" x14ac:dyDescent="0.25"/>
  <cols>
    <col min="1" max="1" width="7.7109375" customWidth="1"/>
    <col min="2" max="2" width="34.140625" customWidth="1"/>
    <col min="3" max="3" width="119.140625" bestFit="1" customWidth="1"/>
    <col min="4" max="4" width="11.28515625" customWidth="1"/>
    <col min="5" max="5" width="18.7109375" bestFit="1" customWidth="1"/>
    <col min="6" max="6" width="32.140625" customWidth="1"/>
    <col min="7" max="7" width="44.7109375" customWidth="1"/>
    <col min="8" max="8" width="77.85546875" style="90" customWidth="1"/>
    <col min="9" max="9" width="61.7109375" customWidth="1"/>
  </cols>
  <sheetData>
    <row r="1" spans="1:9" ht="20.25" x14ac:dyDescent="0.3">
      <c r="A1" s="140" t="s">
        <v>47</v>
      </c>
      <c r="B1" s="140"/>
      <c r="C1" s="140"/>
      <c r="D1" s="140"/>
      <c r="E1" s="140"/>
      <c r="F1" s="140"/>
      <c r="G1" s="140"/>
      <c r="H1" s="79"/>
      <c r="I1" s="79"/>
    </row>
    <row r="2" spans="1:9" ht="112.5" customHeight="1" x14ac:dyDescent="0.25">
      <c r="A2" s="141" t="s">
        <v>118</v>
      </c>
      <c r="B2" s="141"/>
      <c r="C2" s="141"/>
      <c r="D2" s="141"/>
      <c r="E2" s="141"/>
      <c r="F2" s="141"/>
      <c r="G2" s="141"/>
      <c r="H2" s="34" t="s">
        <v>48</v>
      </c>
      <c r="I2" s="34" t="s">
        <v>5</v>
      </c>
    </row>
    <row r="3" spans="1:9" ht="20.25" x14ac:dyDescent="0.3">
      <c r="A3" s="144" t="s">
        <v>119</v>
      </c>
      <c r="B3" s="144"/>
      <c r="C3" s="144"/>
      <c r="D3" s="145"/>
      <c r="E3" s="145"/>
      <c r="F3" s="145"/>
      <c r="G3" s="145"/>
      <c r="H3" s="82" t="s">
        <v>120</v>
      </c>
      <c r="I3" s="3"/>
    </row>
    <row r="4" spans="1:9" ht="41.25" customHeight="1" x14ac:dyDescent="0.25">
      <c r="A4" s="142" t="s">
        <v>125</v>
      </c>
      <c r="B4" s="142"/>
      <c r="C4" s="142"/>
      <c r="D4" s="142"/>
      <c r="E4" s="142"/>
      <c r="F4" s="142"/>
      <c r="G4" s="142"/>
      <c r="H4" s="86"/>
      <c r="I4" s="37"/>
    </row>
    <row r="5" spans="1:9" ht="19.5" x14ac:dyDescent="0.25">
      <c r="A5" s="143" t="s">
        <v>41</v>
      </c>
      <c r="B5" s="143"/>
      <c r="C5" s="143"/>
      <c r="D5" s="143"/>
      <c r="E5" s="143"/>
      <c r="F5" s="143"/>
      <c r="G5" s="143"/>
      <c r="H5" s="86"/>
      <c r="I5" s="37"/>
    </row>
    <row r="6" spans="1:9" ht="18.75" customHeight="1" x14ac:dyDescent="0.25">
      <c r="A6" s="122" t="s">
        <v>46</v>
      </c>
      <c r="B6" s="122"/>
      <c r="C6" s="146" t="s">
        <v>94</v>
      </c>
      <c r="D6" s="146"/>
      <c r="E6" s="146"/>
      <c r="F6" s="146"/>
      <c r="G6" s="146"/>
      <c r="H6" s="86"/>
      <c r="I6" s="37"/>
    </row>
    <row r="7" spans="1:9" ht="18.75" customHeight="1" x14ac:dyDescent="0.25">
      <c r="A7" s="122" t="s">
        <v>95</v>
      </c>
      <c r="B7" s="122"/>
      <c r="C7" s="146" t="s">
        <v>96</v>
      </c>
      <c r="D7" s="146"/>
      <c r="E7" s="146"/>
      <c r="F7" s="146"/>
      <c r="G7" s="146"/>
      <c r="H7" s="86"/>
      <c r="I7" s="37"/>
    </row>
    <row r="8" spans="1:9" ht="18.75" customHeight="1" x14ac:dyDescent="0.25">
      <c r="A8" s="122" t="s">
        <v>45</v>
      </c>
      <c r="B8" s="122"/>
      <c r="C8" s="147"/>
      <c r="D8" s="147"/>
      <c r="E8" s="147"/>
      <c r="F8" s="147"/>
      <c r="G8" s="147"/>
      <c r="H8" s="86"/>
      <c r="I8" s="37"/>
    </row>
    <row r="9" spans="1:9" ht="18.75" customHeight="1" x14ac:dyDescent="0.25">
      <c r="A9" s="122" t="s">
        <v>38</v>
      </c>
      <c r="B9" s="122"/>
      <c r="C9" s="146" t="s">
        <v>66</v>
      </c>
      <c r="D9" s="146"/>
      <c r="E9" s="146"/>
      <c r="F9" s="146"/>
      <c r="G9" s="146"/>
      <c r="H9" s="86"/>
      <c r="I9" s="37"/>
    </row>
    <row r="10" spans="1:9" ht="18.75" customHeight="1" x14ac:dyDescent="0.25">
      <c r="A10" s="122" t="s">
        <v>39</v>
      </c>
      <c r="B10" s="122"/>
      <c r="C10" s="146" t="s">
        <v>67</v>
      </c>
      <c r="D10" s="146"/>
      <c r="E10" s="146"/>
      <c r="F10" s="146"/>
      <c r="G10" s="146"/>
      <c r="H10" s="86"/>
      <c r="I10" s="37"/>
    </row>
    <row r="11" spans="1:9" ht="18.75" customHeight="1" x14ac:dyDescent="0.25">
      <c r="A11" s="122" t="s">
        <v>44</v>
      </c>
      <c r="B11" s="122"/>
      <c r="C11" s="121" t="s">
        <v>122</v>
      </c>
      <c r="D11" s="121"/>
      <c r="E11" s="121"/>
      <c r="F11" s="121"/>
      <c r="G11" s="121"/>
      <c r="H11" s="86"/>
      <c r="I11" s="37"/>
    </row>
    <row r="12" spans="1:9" ht="18.75" x14ac:dyDescent="0.25">
      <c r="A12" s="122" t="s">
        <v>51</v>
      </c>
      <c r="B12" s="122"/>
      <c r="C12" s="121" t="s">
        <v>123</v>
      </c>
      <c r="D12" s="121"/>
      <c r="E12" s="121"/>
      <c r="F12" s="121"/>
      <c r="G12" s="121"/>
      <c r="H12" s="86"/>
      <c r="I12" s="37"/>
    </row>
    <row r="13" spans="1:9" ht="18.75" x14ac:dyDescent="0.25">
      <c r="A13" s="122" t="s">
        <v>40</v>
      </c>
      <c r="B13" s="122"/>
      <c r="C13" s="121" t="s">
        <v>124</v>
      </c>
      <c r="D13" s="121"/>
      <c r="E13" s="121"/>
      <c r="F13" s="121"/>
      <c r="G13" s="121"/>
      <c r="H13" s="86"/>
      <c r="I13" s="37"/>
    </row>
    <row r="14" spans="1:9" ht="15.75" x14ac:dyDescent="0.25">
      <c r="A14" s="139"/>
      <c r="B14" s="139"/>
      <c r="C14" s="139"/>
      <c r="D14" s="139"/>
      <c r="E14" s="139"/>
      <c r="F14" s="139"/>
      <c r="G14" s="139"/>
      <c r="H14" s="86"/>
      <c r="I14" s="37"/>
    </row>
    <row r="15" spans="1:9" ht="39" customHeight="1" x14ac:dyDescent="0.25">
      <c r="A15" s="34" t="s">
        <v>0</v>
      </c>
      <c r="B15" s="34" t="s">
        <v>2</v>
      </c>
      <c r="C15" s="34" t="s">
        <v>1</v>
      </c>
      <c r="D15" s="34" t="s">
        <v>3</v>
      </c>
      <c r="E15" s="34" t="s">
        <v>4</v>
      </c>
      <c r="F15" s="35" t="s">
        <v>42</v>
      </c>
      <c r="G15" s="35" t="s">
        <v>43</v>
      </c>
      <c r="H15" s="86"/>
      <c r="I15" s="37"/>
    </row>
    <row r="16" spans="1:9" ht="15.75" x14ac:dyDescent="0.25">
      <c r="A16" s="41" t="s">
        <v>121</v>
      </c>
      <c r="B16" s="42"/>
      <c r="C16" s="42"/>
      <c r="D16" s="42"/>
      <c r="E16" s="42"/>
      <c r="F16" s="42"/>
      <c r="G16" s="42"/>
      <c r="H16" s="86"/>
      <c r="I16" s="37"/>
    </row>
    <row r="17" spans="1:10" ht="141.75" x14ac:dyDescent="0.25">
      <c r="A17" s="36">
        <v>1</v>
      </c>
      <c r="B17" s="37" t="s">
        <v>128</v>
      </c>
      <c r="C17" s="38" t="s">
        <v>129</v>
      </c>
      <c r="D17" s="36" t="s">
        <v>130</v>
      </c>
      <c r="E17" s="40">
        <f>SUMIF('ЛСР №1'!B17:B106,B17,'ЛСР №1'!E17:E106)</f>
        <v>7</v>
      </c>
      <c r="F17" s="39"/>
      <c r="G17" s="40">
        <f>F17*E17</f>
        <v>0</v>
      </c>
      <c r="H17" s="86"/>
      <c r="I17" s="37"/>
      <c r="J17" s="1"/>
    </row>
    <row r="18" spans="1:10" ht="63" x14ac:dyDescent="0.25">
      <c r="A18" s="36">
        <v>2</v>
      </c>
      <c r="B18" s="37" t="s">
        <v>133</v>
      </c>
      <c r="C18" s="38" t="s">
        <v>134</v>
      </c>
      <c r="D18" s="36" t="s">
        <v>130</v>
      </c>
      <c r="E18" s="40">
        <f>SUMIF('ЛСР №1'!B18:B107,B18,'ЛСР №1'!E18:E107)</f>
        <v>7</v>
      </c>
      <c r="F18" s="39"/>
      <c r="G18" s="40">
        <f t="shared" ref="G18:G51" si="0">F18*E18</f>
        <v>0</v>
      </c>
      <c r="H18" s="86"/>
      <c r="I18" s="37"/>
      <c r="J18" s="1"/>
    </row>
    <row r="19" spans="1:10" ht="110.25" x14ac:dyDescent="0.25">
      <c r="A19" s="36">
        <v>3</v>
      </c>
      <c r="B19" s="37" t="s">
        <v>137</v>
      </c>
      <c r="C19" s="38" t="s">
        <v>138</v>
      </c>
      <c r="D19" s="36" t="s">
        <v>130</v>
      </c>
      <c r="E19" s="40">
        <f>SUMIF('ЛСР №1'!B19:B108,B19,'ЛСР №1'!E19:E108)</f>
        <v>41</v>
      </c>
      <c r="F19" s="39"/>
      <c r="G19" s="40">
        <f t="shared" si="0"/>
        <v>0</v>
      </c>
      <c r="H19" s="86"/>
      <c r="I19" s="37"/>
      <c r="J19" s="1"/>
    </row>
    <row r="20" spans="1:10" ht="126" x14ac:dyDescent="0.25">
      <c r="A20" s="36">
        <v>4</v>
      </c>
      <c r="B20" s="37" t="s">
        <v>141</v>
      </c>
      <c r="C20" s="38" t="s">
        <v>142</v>
      </c>
      <c r="D20" s="36" t="s">
        <v>130</v>
      </c>
      <c r="E20" s="40">
        <f>SUMIF('ЛСР №1'!B20:B109,B20,'ЛСР №1'!E20:E109)</f>
        <v>7</v>
      </c>
      <c r="F20" s="39"/>
      <c r="G20" s="40">
        <f t="shared" si="0"/>
        <v>0</v>
      </c>
      <c r="H20" s="86"/>
      <c r="I20" s="37"/>
      <c r="J20" s="1"/>
    </row>
    <row r="21" spans="1:10" ht="157.5" x14ac:dyDescent="0.25">
      <c r="A21" s="36">
        <v>5</v>
      </c>
      <c r="B21" s="37" t="s">
        <v>145</v>
      </c>
      <c r="C21" s="38" t="s">
        <v>146</v>
      </c>
      <c r="D21" s="36" t="s">
        <v>130</v>
      </c>
      <c r="E21" s="40">
        <f>SUMIF('ЛСР №1'!B21:B110,B21,'ЛСР №1'!E21:E110)</f>
        <v>8</v>
      </c>
      <c r="F21" s="39"/>
      <c r="G21" s="40">
        <f t="shared" si="0"/>
        <v>0</v>
      </c>
      <c r="H21" s="86"/>
      <c r="I21" s="37"/>
      <c r="J21" s="1"/>
    </row>
    <row r="22" spans="1:10" ht="63" x14ac:dyDescent="0.25">
      <c r="A22" s="36">
        <v>6</v>
      </c>
      <c r="B22" s="37" t="s">
        <v>149</v>
      </c>
      <c r="C22" s="38" t="s">
        <v>150</v>
      </c>
      <c r="D22" s="36" t="s">
        <v>130</v>
      </c>
      <c r="E22" s="40">
        <f>SUMIF('ЛСР №1'!B22:B111,B22,'ЛСР №1'!E22:E111)</f>
        <v>16</v>
      </c>
      <c r="F22" s="39"/>
      <c r="G22" s="40">
        <f t="shared" si="0"/>
        <v>0</v>
      </c>
      <c r="H22" s="86"/>
      <c r="I22" s="37"/>
      <c r="J22" s="1"/>
    </row>
    <row r="23" spans="1:10" ht="141.75" x14ac:dyDescent="0.25">
      <c r="A23" s="36">
        <v>7</v>
      </c>
      <c r="B23" s="37" t="s">
        <v>153</v>
      </c>
      <c r="C23" s="38" t="s">
        <v>154</v>
      </c>
      <c r="D23" s="36" t="s">
        <v>130</v>
      </c>
      <c r="E23" s="40">
        <f>SUMIF('ЛСР №1'!B23:B112,B23,'ЛСР №1'!E23:E112)</f>
        <v>14</v>
      </c>
      <c r="F23" s="39"/>
      <c r="G23" s="40">
        <f t="shared" si="0"/>
        <v>0</v>
      </c>
      <c r="H23" s="86"/>
      <c r="I23" s="37"/>
      <c r="J23" s="1"/>
    </row>
    <row r="24" spans="1:10" ht="110.25" x14ac:dyDescent="0.25">
      <c r="A24" s="36">
        <v>8</v>
      </c>
      <c r="B24" s="37" t="s">
        <v>157</v>
      </c>
      <c r="C24" s="38" t="s">
        <v>158</v>
      </c>
      <c r="D24" s="36" t="s">
        <v>130</v>
      </c>
      <c r="E24" s="40">
        <f>SUMIF('ЛСР №1'!B24:B113,B24,'ЛСР №1'!E24:E113)</f>
        <v>379</v>
      </c>
      <c r="F24" s="39"/>
      <c r="G24" s="40">
        <f t="shared" si="0"/>
        <v>0</v>
      </c>
      <c r="H24" s="86"/>
      <c r="I24" s="37"/>
      <c r="J24" s="1"/>
    </row>
    <row r="25" spans="1:10" ht="126" x14ac:dyDescent="0.25">
      <c r="A25" s="36">
        <v>9</v>
      </c>
      <c r="B25" s="37" t="s">
        <v>161</v>
      </c>
      <c r="C25" s="38" t="s">
        <v>162</v>
      </c>
      <c r="D25" s="36" t="s">
        <v>130</v>
      </c>
      <c r="E25" s="40">
        <f>SUMIF('ЛСР №1'!B25:B114,B25,'ЛСР №1'!E25:E114)</f>
        <v>7</v>
      </c>
      <c r="F25" s="39"/>
      <c r="G25" s="40">
        <f t="shared" si="0"/>
        <v>0</v>
      </c>
      <c r="H25" s="86"/>
      <c r="I25" s="37"/>
      <c r="J25" s="1"/>
    </row>
    <row r="26" spans="1:10" ht="126" x14ac:dyDescent="0.25">
      <c r="A26" s="36">
        <v>10</v>
      </c>
      <c r="B26" s="37" t="s">
        <v>165</v>
      </c>
      <c r="C26" s="38" t="s">
        <v>166</v>
      </c>
      <c r="D26" s="36" t="s">
        <v>130</v>
      </c>
      <c r="E26" s="40">
        <f>SUMIF('ЛСР №1'!B26:B115,B26,'ЛСР №1'!E26:E115)</f>
        <v>491</v>
      </c>
      <c r="F26" s="39"/>
      <c r="G26" s="40">
        <f t="shared" si="0"/>
        <v>0</v>
      </c>
      <c r="H26" s="86"/>
      <c r="I26" s="37"/>
      <c r="J26" s="1"/>
    </row>
    <row r="27" spans="1:10" ht="126" x14ac:dyDescent="0.25">
      <c r="A27" s="36">
        <v>11</v>
      </c>
      <c r="B27" s="37" t="s">
        <v>169</v>
      </c>
      <c r="C27" s="38" t="s">
        <v>170</v>
      </c>
      <c r="D27" s="36" t="s">
        <v>130</v>
      </c>
      <c r="E27" s="40">
        <f>SUMIF('ЛСР №1'!B27:B116,B27,'ЛСР №1'!E27:E116)</f>
        <v>2</v>
      </c>
      <c r="F27" s="39"/>
      <c r="G27" s="40">
        <f t="shared" si="0"/>
        <v>0</v>
      </c>
      <c r="H27" s="86"/>
      <c r="I27" s="37"/>
      <c r="J27" s="1"/>
    </row>
    <row r="28" spans="1:10" ht="126" x14ac:dyDescent="0.25">
      <c r="A28" s="36">
        <v>12</v>
      </c>
      <c r="B28" s="37" t="s">
        <v>173</v>
      </c>
      <c r="C28" s="38" t="s">
        <v>174</v>
      </c>
      <c r="D28" s="36" t="s">
        <v>130</v>
      </c>
      <c r="E28" s="40">
        <f>SUMIF('ЛСР №1'!B28:B117,B28,'ЛСР №1'!E28:E117)</f>
        <v>332</v>
      </c>
      <c r="F28" s="39"/>
      <c r="G28" s="40">
        <f t="shared" si="0"/>
        <v>0</v>
      </c>
      <c r="H28" s="86"/>
      <c r="I28" s="37"/>
      <c r="J28" s="1"/>
    </row>
    <row r="29" spans="1:10" ht="126" x14ac:dyDescent="0.25">
      <c r="A29" s="36">
        <v>13</v>
      </c>
      <c r="B29" s="37" t="s">
        <v>179</v>
      </c>
      <c r="C29" s="38" t="s">
        <v>180</v>
      </c>
      <c r="D29" s="36" t="s">
        <v>130</v>
      </c>
      <c r="E29" s="40">
        <f>SUMIF('ЛСР №1'!B29:B118,B29,'ЛСР №1'!E29:E118)</f>
        <v>4</v>
      </c>
      <c r="F29" s="39"/>
      <c r="G29" s="40">
        <f t="shared" si="0"/>
        <v>0</v>
      </c>
      <c r="H29" s="86"/>
      <c r="I29" s="37"/>
      <c r="J29" s="1"/>
    </row>
    <row r="30" spans="1:10" ht="126" x14ac:dyDescent="0.25">
      <c r="A30" s="36">
        <v>14</v>
      </c>
      <c r="B30" s="37" t="s">
        <v>183</v>
      </c>
      <c r="C30" s="38" t="s">
        <v>184</v>
      </c>
      <c r="D30" s="36" t="s">
        <v>130</v>
      </c>
      <c r="E30" s="40">
        <f>SUMIF('ЛСР №1'!B30:B119,B30,'ЛСР №1'!E30:E119)</f>
        <v>56</v>
      </c>
      <c r="F30" s="39"/>
      <c r="G30" s="40">
        <f t="shared" si="0"/>
        <v>0</v>
      </c>
      <c r="H30" s="86"/>
      <c r="I30" s="37"/>
      <c r="J30" s="1"/>
    </row>
    <row r="31" spans="1:10" ht="126" x14ac:dyDescent="0.25">
      <c r="A31" s="36">
        <v>15</v>
      </c>
      <c r="B31" s="37" t="s">
        <v>217</v>
      </c>
      <c r="C31" s="38" t="s">
        <v>218</v>
      </c>
      <c r="D31" s="36" t="s">
        <v>130</v>
      </c>
      <c r="E31" s="40">
        <f>SUMIF('ЛСР №1'!B31:B120,B31,'ЛСР №1'!E31:E120)</f>
        <v>363</v>
      </c>
      <c r="F31" s="39"/>
      <c r="G31" s="40">
        <f t="shared" si="0"/>
        <v>0</v>
      </c>
      <c r="H31" s="86"/>
      <c r="I31" s="37"/>
      <c r="J31" s="1"/>
    </row>
    <row r="32" spans="1:10" ht="126" x14ac:dyDescent="0.25">
      <c r="A32" s="36">
        <v>16</v>
      </c>
      <c r="B32" s="37" t="s">
        <v>221</v>
      </c>
      <c r="C32" s="38" t="s">
        <v>222</v>
      </c>
      <c r="D32" s="36" t="s">
        <v>130</v>
      </c>
      <c r="E32" s="40">
        <f>SUMIF('ЛСР №1'!B32:B121,B32,'ЛСР №1'!E32:E121)</f>
        <v>338</v>
      </c>
      <c r="F32" s="39"/>
      <c r="G32" s="40">
        <f t="shared" si="0"/>
        <v>0</v>
      </c>
      <c r="H32" s="86"/>
      <c r="I32" s="37"/>
      <c r="J32" s="1"/>
    </row>
    <row r="33" spans="1:10" ht="110.25" x14ac:dyDescent="0.25">
      <c r="A33" s="36">
        <v>17</v>
      </c>
      <c r="B33" s="37" t="s">
        <v>196</v>
      </c>
      <c r="C33" s="38" t="s">
        <v>197</v>
      </c>
      <c r="D33" s="36" t="s">
        <v>130</v>
      </c>
      <c r="E33" s="40">
        <f>SUMIF('ЛСР №1'!B33:B122,B33,'ЛСР №1'!E33:E122)</f>
        <v>990</v>
      </c>
      <c r="F33" s="39"/>
      <c r="G33" s="40">
        <f t="shared" si="0"/>
        <v>0</v>
      </c>
      <c r="H33" s="86"/>
      <c r="I33" s="37"/>
      <c r="J33" s="1"/>
    </row>
    <row r="34" spans="1:10" ht="110.25" x14ac:dyDescent="0.25">
      <c r="A34" s="36">
        <v>18</v>
      </c>
      <c r="B34" s="37" t="s">
        <v>200</v>
      </c>
      <c r="C34" s="38" t="s">
        <v>201</v>
      </c>
      <c r="D34" s="36" t="s">
        <v>130</v>
      </c>
      <c r="E34" s="40">
        <f>SUMIF('ЛСР №1'!B34:B123,B34,'ЛСР №1'!E34:E123)</f>
        <v>48</v>
      </c>
      <c r="F34" s="39"/>
      <c r="G34" s="40">
        <f t="shared" si="0"/>
        <v>0</v>
      </c>
      <c r="H34" s="86"/>
      <c r="I34" s="37"/>
      <c r="J34" s="1"/>
    </row>
    <row r="35" spans="1:10" ht="94.5" x14ac:dyDescent="0.25">
      <c r="A35" s="36">
        <v>19</v>
      </c>
      <c r="B35" s="37" t="s">
        <v>204</v>
      </c>
      <c r="C35" s="38" t="s">
        <v>205</v>
      </c>
      <c r="D35" s="36" t="s">
        <v>130</v>
      </c>
      <c r="E35" s="40">
        <f>SUMIF('ЛСР №1'!B35:B124,B35,'ЛСР №1'!E35:E124)</f>
        <v>1482</v>
      </c>
      <c r="F35" s="39"/>
      <c r="G35" s="40">
        <f t="shared" si="0"/>
        <v>0</v>
      </c>
      <c r="H35" s="86"/>
      <c r="I35" s="37"/>
      <c r="J35" s="1"/>
    </row>
    <row r="36" spans="1:10" ht="78.75" x14ac:dyDescent="0.25">
      <c r="A36" s="36">
        <v>20</v>
      </c>
      <c r="B36" s="37" t="s">
        <v>212</v>
      </c>
      <c r="C36" s="38" t="s">
        <v>213</v>
      </c>
      <c r="D36" s="36" t="s">
        <v>130</v>
      </c>
      <c r="E36" s="40">
        <f>SUMIF('ЛСР №1'!B36:B125,B36,'ЛСР №1'!E36:E125)</f>
        <v>326</v>
      </c>
      <c r="F36" s="39"/>
      <c r="G36" s="40">
        <f t="shared" si="0"/>
        <v>0</v>
      </c>
      <c r="H36" s="86"/>
      <c r="I36" s="37"/>
      <c r="J36" s="1"/>
    </row>
    <row r="37" spans="1:10" ht="126" x14ac:dyDescent="0.25">
      <c r="A37" s="36">
        <v>21</v>
      </c>
      <c r="B37" s="37" t="s">
        <v>208</v>
      </c>
      <c r="C37" s="38" t="s">
        <v>209</v>
      </c>
      <c r="D37" s="36" t="s">
        <v>130</v>
      </c>
      <c r="E37" s="40">
        <f>SUMIF('ЛСР №1'!B37:B126,B37,'ЛСР №1'!E37:E126)</f>
        <v>267</v>
      </c>
      <c r="F37" s="39"/>
      <c r="G37" s="40">
        <f t="shared" si="0"/>
        <v>0</v>
      </c>
      <c r="H37" s="86"/>
      <c r="I37" s="37"/>
      <c r="J37" s="1"/>
    </row>
    <row r="38" spans="1:10" ht="63" x14ac:dyDescent="0.25">
      <c r="A38" s="36">
        <v>22</v>
      </c>
      <c r="B38" s="37" t="s">
        <v>191</v>
      </c>
      <c r="C38" s="38" t="s">
        <v>192</v>
      </c>
      <c r="D38" s="36" t="s">
        <v>130</v>
      </c>
      <c r="E38" s="40">
        <f>SUMIF('ЛСР №1'!B38:B127,B38,'ЛСР №1'!E38:E127)</f>
        <v>7</v>
      </c>
      <c r="F38" s="39"/>
      <c r="G38" s="40">
        <f t="shared" si="0"/>
        <v>0</v>
      </c>
      <c r="H38" s="86"/>
      <c r="I38" s="37"/>
      <c r="J38" s="1"/>
    </row>
    <row r="39" spans="1:10" ht="173.25" x14ac:dyDescent="0.25">
      <c r="A39" s="36">
        <v>23</v>
      </c>
      <c r="B39" s="37" t="s">
        <v>230</v>
      </c>
      <c r="C39" s="38" t="s">
        <v>231</v>
      </c>
      <c r="D39" s="36" t="s">
        <v>130</v>
      </c>
      <c r="E39" s="40">
        <f>SUMIF('ЛСР №1'!B39:B128,B39,'ЛСР №1'!E39:E128)</f>
        <v>7</v>
      </c>
      <c r="F39" s="39"/>
      <c r="G39" s="40">
        <f t="shared" si="0"/>
        <v>0</v>
      </c>
      <c r="H39" s="86"/>
      <c r="I39" s="37"/>
      <c r="J39" s="1"/>
    </row>
    <row r="40" spans="1:10" ht="94.5" x14ac:dyDescent="0.25">
      <c r="A40" s="36">
        <v>24</v>
      </c>
      <c r="B40" s="37" t="s">
        <v>245</v>
      </c>
      <c r="C40" s="38" t="s">
        <v>246</v>
      </c>
      <c r="D40" s="36" t="s">
        <v>6</v>
      </c>
      <c r="E40" s="40">
        <f>SUMIF('ЛСР №1'!B40:B129,B40,'ЛСР №1'!E40:E129)</f>
        <v>31526</v>
      </c>
      <c r="F40" s="39"/>
      <c r="G40" s="40">
        <f t="shared" si="0"/>
        <v>0</v>
      </c>
      <c r="H40" s="86"/>
      <c r="I40" s="37"/>
      <c r="J40" s="1"/>
    </row>
    <row r="41" spans="1:10" ht="94.5" x14ac:dyDescent="0.25">
      <c r="A41" s="36">
        <v>25</v>
      </c>
      <c r="B41" s="37" t="s">
        <v>254</v>
      </c>
      <c r="C41" s="38" t="s">
        <v>255</v>
      </c>
      <c r="D41" s="36" t="s">
        <v>6</v>
      </c>
      <c r="E41" s="40">
        <f>SUMIF('ЛСР №1'!B41:B130,B41,'ЛСР №1'!E41:E130)</f>
        <v>1512</v>
      </c>
      <c r="F41" s="39"/>
      <c r="G41" s="40">
        <f t="shared" si="0"/>
        <v>0</v>
      </c>
      <c r="H41" s="86"/>
      <c r="I41" s="37"/>
      <c r="J41" s="1"/>
    </row>
    <row r="42" spans="1:10" ht="94.5" x14ac:dyDescent="0.25">
      <c r="A42" s="36">
        <v>26</v>
      </c>
      <c r="B42" s="37" t="s">
        <v>264</v>
      </c>
      <c r="C42" s="38" t="s">
        <v>265</v>
      </c>
      <c r="D42" s="36" t="s">
        <v>6</v>
      </c>
      <c r="E42" s="40">
        <f>SUMIF('ЛСР №1'!B42:B131,B42,'ЛСР №1'!E42:E131)</f>
        <v>14</v>
      </c>
      <c r="F42" s="39"/>
      <c r="G42" s="40">
        <f t="shared" si="0"/>
        <v>0</v>
      </c>
      <c r="H42" s="86"/>
      <c r="I42" s="37"/>
      <c r="J42" s="1"/>
    </row>
    <row r="43" spans="1:10" ht="78.75" x14ac:dyDescent="0.25">
      <c r="A43" s="36">
        <v>27</v>
      </c>
      <c r="B43" s="37" t="s">
        <v>273</v>
      </c>
      <c r="C43" s="38" t="s">
        <v>274</v>
      </c>
      <c r="D43" s="36" t="s">
        <v>6</v>
      </c>
      <c r="E43" s="40">
        <f>SUMIF('ЛСР №1'!B43:B132,B43,'ЛСР №1'!E43:E132)</f>
        <v>33038</v>
      </c>
      <c r="F43" s="39"/>
      <c r="G43" s="40">
        <f t="shared" si="0"/>
        <v>0</v>
      </c>
      <c r="H43" s="86"/>
      <c r="I43" s="37"/>
      <c r="J43" s="1"/>
    </row>
    <row r="44" spans="1:10" ht="78.75" x14ac:dyDescent="0.25">
      <c r="A44" s="36">
        <v>28</v>
      </c>
      <c r="B44" s="37" t="s">
        <v>275</v>
      </c>
      <c r="C44" s="38" t="s">
        <v>276</v>
      </c>
      <c r="D44" s="36" t="s">
        <v>6</v>
      </c>
      <c r="E44" s="40">
        <f>SUMIF('ЛСР №1'!B44:B133,B44,'ЛСР №1'!E44:E133)</f>
        <v>246</v>
      </c>
      <c r="F44" s="39"/>
      <c r="G44" s="40">
        <f t="shared" si="0"/>
        <v>0</v>
      </c>
      <c r="H44" s="86"/>
      <c r="I44" s="37"/>
      <c r="J44" s="1"/>
    </row>
    <row r="45" spans="1:10" ht="110.25" x14ac:dyDescent="0.25">
      <c r="A45" s="36">
        <v>29</v>
      </c>
      <c r="B45" s="37" t="s">
        <v>268</v>
      </c>
      <c r="C45" s="38" t="s">
        <v>269</v>
      </c>
      <c r="D45" s="36" t="s">
        <v>130</v>
      </c>
      <c r="E45" s="40">
        <f>SUMIF('ЛСР №1'!B45:B134,B45,'ЛСР №1'!E45:E134)</f>
        <v>240</v>
      </c>
      <c r="F45" s="39"/>
      <c r="G45" s="40">
        <f t="shared" si="0"/>
        <v>0</v>
      </c>
      <c r="H45" s="86"/>
      <c r="I45" s="37"/>
      <c r="J45" s="1"/>
    </row>
    <row r="46" spans="1:10" ht="78.75" x14ac:dyDescent="0.25">
      <c r="A46" s="36">
        <v>30</v>
      </c>
      <c r="B46" s="37" t="s">
        <v>284</v>
      </c>
      <c r="C46" s="38" t="s">
        <v>285</v>
      </c>
      <c r="D46" s="36" t="s">
        <v>286</v>
      </c>
      <c r="E46" s="40">
        <f>SUMIF('ЛСР №1'!B46:B135,B46,'ЛСР №1'!E46:E135)</f>
        <v>2100</v>
      </c>
      <c r="F46" s="39"/>
      <c r="G46" s="40">
        <f t="shared" si="0"/>
        <v>0</v>
      </c>
      <c r="H46" s="86"/>
      <c r="I46" s="37"/>
      <c r="J46" s="1"/>
    </row>
    <row r="47" spans="1:10" ht="94.5" x14ac:dyDescent="0.25">
      <c r="A47" s="36">
        <v>31</v>
      </c>
      <c r="B47" s="37" t="s">
        <v>287</v>
      </c>
      <c r="C47" s="38" t="s">
        <v>288</v>
      </c>
      <c r="D47" s="36" t="s">
        <v>286</v>
      </c>
      <c r="E47" s="40">
        <f>SUMIF('ЛСР №1'!B47:B136,B47,'ЛСР №1'!E47:E136)</f>
        <v>210</v>
      </c>
      <c r="F47" s="39"/>
      <c r="G47" s="40">
        <f t="shared" si="0"/>
        <v>0</v>
      </c>
      <c r="H47" s="86"/>
      <c r="I47" s="37"/>
      <c r="J47" s="1"/>
    </row>
    <row r="48" spans="1:10" ht="157.5" x14ac:dyDescent="0.25">
      <c r="A48" s="36">
        <v>32</v>
      </c>
      <c r="B48" s="37" t="s">
        <v>289</v>
      </c>
      <c r="C48" s="38" t="s">
        <v>290</v>
      </c>
      <c r="D48" s="36" t="s">
        <v>130</v>
      </c>
      <c r="E48" s="40">
        <f>SUMIF('ЛСР №1'!B48:B137,B48,'ЛСР №1'!E48:E137)</f>
        <v>2310</v>
      </c>
      <c r="F48" s="39"/>
      <c r="G48" s="40">
        <f t="shared" si="0"/>
        <v>0</v>
      </c>
      <c r="H48" s="86"/>
      <c r="I48" s="37"/>
      <c r="J48" s="1"/>
    </row>
    <row r="49" spans="1:10" ht="47.25" x14ac:dyDescent="0.25">
      <c r="A49" s="36">
        <v>33</v>
      </c>
      <c r="B49" s="37" t="s">
        <v>239</v>
      </c>
      <c r="C49" s="38" t="s">
        <v>240</v>
      </c>
      <c r="D49" s="36" t="s">
        <v>130</v>
      </c>
      <c r="E49" s="40">
        <f>SUMIF('ЛСР №1'!B49:B138,B49,'ЛСР №1'!E49:E138)</f>
        <v>491</v>
      </c>
      <c r="F49" s="39"/>
      <c r="G49" s="40">
        <f t="shared" si="0"/>
        <v>0</v>
      </c>
      <c r="H49" s="86"/>
      <c r="I49" s="37"/>
      <c r="J49" s="1"/>
    </row>
    <row r="50" spans="1:10" ht="47.25" x14ac:dyDescent="0.25">
      <c r="A50" s="36">
        <v>34</v>
      </c>
      <c r="B50" s="37" t="s">
        <v>241</v>
      </c>
      <c r="C50" s="38" t="s">
        <v>242</v>
      </c>
      <c r="D50" s="36" t="s">
        <v>130</v>
      </c>
      <c r="E50" s="40">
        <f>SUMIF('ЛСР №1'!B50:B139,B50,'ЛСР №1'!E50:E139)</f>
        <v>3</v>
      </c>
      <c r="F50" s="39"/>
      <c r="G50" s="40">
        <f t="shared" si="0"/>
        <v>0</v>
      </c>
      <c r="H50" s="86"/>
      <c r="I50" s="37"/>
      <c r="J50" s="1"/>
    </row>
    <row r="51" spans="1:10" ht="15.75" x14ac:dyDescent="0.25">
      <c r="A51" s="36">
        <v>35</v>
      </c>
      <c r="B51" s="37" t="s">
        <v>298</v>
      </c>
      <c r="C51" s="38" t="s">
        <v>299</v>
      </c>
      <c r="D51" s="36" t="s">
        <v>300</v>
      </c>
      <c r="E51" s="40">
        <f>SUMIF('ЛСР №1'!B51:B140,B51,'ЛСР №1'!E51:E140)</f>
        <v>3613</v>
      </c>
      <c r="F51" s="39"/>
      <c r="G51" s="40">
        <f t="shared" si="0"/>
        <v>0</v>
      </c>
      <c r="H51" s="86"/>
      <c r="I51" s="37"/>
      <c r="J51" s="1"/>
    </row>
    <row r="52" spans="1:10" ht="15.75" x14ac:dyDescent="0.25">
      <c r="A52" s="41" t="s">
        <v>10</v>
      </c>
      <c r="B52" s="42"/>
      <c r="C52" s="42"/>
      <c r="D52" s="42"/>
      <c r="E52" s="42"/>
      <c r="F52" s="42"/>
      <c r="G52" s="42"/>
      <c r="H52" s="87"/>
      <c r="I52" s="43"/>
    </row>
    <row r="53" spans="1:10" ht="15.75" x14ac:dyDescent="0.25">
      <c r="A53" s="2">
        <v>1</v>
      </c>
      <c r="B53" s="3" t="s">
        <v>131</v>
      </c>
      <c r="C53" s="4" t="s">
        <v>132</v>
      </c>
      <c r="D53" s="2" t="s">
        <v>130</v>
      </c>
      <c r="E53" s="5">
        <f>SUMIF('ЛСР №1'!$B$17:$B$106,B53,'ЛСР №1'!$E$17:$E$106)</f>
        <v>7</v>
      </c>
      <c r="F53" s="14"/>
      <c r="G53" s="5">
        <f t="shared" ref="G53:G63" si="1">F53*E53</f>
        <v>0</v>
      </c>
      <c r="H53" s="88"/>
      <c r="I53" s="30"/>
      <c r="J53" s="1"/>
    </row>
    <row r="54" spans="1:10" ht="15.75" x14ac:dyDescent="0.25">
      <c r="A54" s="2">
        <v>2</v>
      </c>
      <c r="B54" s="3" t="s">
        <v>135</v>
      </c>
      <c r="C54" s="4" t="s">
        <v>136</v>
      </c>
      <c r="D54" s="2" t="s">
        <v>130</v>
      </c>
      <c r="E54" s="5">
        <f>SUMIF('ЛСР №1'!$B$17:$B$106,B54,'ЛСР №1'!$E$17:$E$106)</f>
        <v>7</v>
      </c>
      <c r="F54" s="14"/>
      <c r="G54" s="5">
        <f t="shared" si="1"/>
        <v>0</v>
      </c>
      <c r="H54" s="88"/>
      <c r="I54" s="30"/>
      <c r="J54" s="1"/>
    </row>
    <row r="55" spans="1:10" ht="15.75" x14ac:dyDescent="0.25">
      <c r="A55" s="2">
        <v>3</v>
      </c>
      <c r="B55" s="3" t="s">
        <v>139</v>
      </c>
      <c r="C55" s="4" t="s">
        <v>140</v>
      </c>
      <c r="D55" s="2" t="s">
        <v>130</v>
      </c>
      <c r="E55" s="5">
        <f>SUMIF('ЛСР №1'!$B$17:$B$106,B55,'ЛСР №1'!$E$17:$E$106)</f>
        <v>41</v>
      </c>
      <c r="F55" s="14"/>
      <c r="G55" s="5">
        <f t="shared" si="1"/>
        <v>0</v>
      </c>
      <c r="H55" s="88"/>
      <c r="I55" s="30"/>
      <c r="J55" s="1"/>
    </row>
    <row r="56" spans="1:10" ht="15.75" x14ac:dyDescent="0.25">
      <c r="A56" s="2">
        <v>4</v>
      </c>
      <c r="B56" s="3" t="s">
        <v>143</v>
      </c>
      <c r="C56" s="4" t="s">
        <v>144</v>
      </c>
      <c r="D56" s="2" t="s">
        <v>130</v>
      </c>
      <c r="E56" s="5">
        <f>SUMIF('ЛСР №1'!$B$17:$B$106,B56,'ЛСР №1'!$E$17:$E$106)</f>
        <v>7</v>
      </c>
      <c r="F56" s="14"/>
      <c r="G56" s="5">
        <f t="shared" si="1"/>
        <v>0</v>
      </c>
      <c r="H56" s="88"/>
      <c r="I56" s="30"/>
      <c r="J56" s="1"/>
    </row>
    <row r="57" spans="1:10" ht="15.75" x14ac:dyDescent="0.25">
      <c r="A57" s="2">
        <v>5</v>
      </c>
      <c r="B57" s="3" t="s">
        <v>147</v>
      </c>
      <c r="C57" s="4" t="s">
        <v>148</v>
      </c>
      <c r="D57" s="2" t="s">
        <v>130</v>
      </c>
      <c r="E57" s="5">
        <f>SUMIF('ЛСР №1'!$B$17:$B$106,B57,'ЛСР №1'!$E$17:$E$106)</f>
        <v>8</v>
      </c>
      <c r="F57" s="14"/>
      <c r="G57" s="5">
        <f t="shared" si="1"/>
        <v>0</v>
      </c>
      <c r="H57" s="88"/>
      <c r="I57" s="30"/>
      <c r="J57" s="1"/>
    </row>
    <row r="58" spans="1:10" ht="15.75" x14ac:dyDescent="0.25">
      <c r="A58" s="2">
        <v>6</v>
      </c>
      <c r="B58" s="3" t="s">
        <v>151</v>
      </c>
      <c r="C58" s="4" t="s">
        <v>152</v>
      </c>
      <c r="D58" s="2" t="s">
        <v>130</v>
      </c>
      <c r="E58" s="5">
        <f>SUMIF('ЛСР №1'!$B$17:$B$106,B58,'ЛСР №1'!$E$17:$E$106)</f>
        <v>16</v>
      </c>
      <c r="F58" s="14"/>
      <c r="G58" s="5">
        <f t="shared" si="1"/>
        <v>0</v>
      </c>
      <c r="H58" s="88"/>
      <c r="I58" s="30"/>
      <c r="J58" s="1"/>
    </row>
    <row r="59" spans="1:10" ht="15.75" x14ac:dyDescent="0.25">
      <c r="A59" s="2">
        <v>7</v>
      </c>
      <c r="B59" s="3" t="s">
        <v>155</v>
      </c>
      <c r="C59" s="4" t="s">
        <v>156</v>
      </c>
      <c r="D59" s="2" t="s">
        <v>130</v>
      </c>
      <c r="E59" s="5">
        <f>SUMIF('ЛСР №1'!$B$17:$B$106,B59,'ЛСР №1'!$E$17:$E$106)</f>
        <v>14</v>
      </c>
      <c r="F59" s="14"/>
      <c r="G59" s="5">
        <f t="shared" si="1"/>
        <v>0</v>
      </c>
      <c r="H59" s="88"/>
      <c r="I59" s="30"/>
      <c r="J59" s="1"/>
    </row>
    <row r="60" spans="1:10" ht="15.75" x14ac:dyDescent="0.25">
      <c r="A60" s="2">
        <v>8</v>
      </c>
      <c r="B60" s="3" t="s">
        <v>159</v>
      </c>
      <c r="C60" s="4" t="s">
        <v>160</v>
      </c>
      <c r="D60" s="2" t="s">
        <v>130</v>
      </c>
      <c r="E60" s="5">
        <f>SUMIF('ЛСР №1'!$B$17:$B$106,B60,'ЛСР №1'!$E$17:$E$106)</f>
        <v>379</v>
      </c>
      <c r="F60" s="14"/>
      <c r="G60" s="5">
        <f t="shared" si="1"/>
        <v>0</v>
      </c>
      <c r="H60" s="88"/>
      <c r="I60" s="30"/>
      <c r="J60" s="1"/>
    </row>
    <row r="61" spans="1:10" ht="15.75" x14ac:dyDescent="0.25">
      <c r="A61" s="2">
        <v>9</v>
      </c>
      <c r="B61" s="3" t="s">
        <v>163</v>
      </c>
      <c r="C61" s="4" t="s">
        <v>164</v>
      </c>
      <c r="D61" s="2" t="s">
        <v>130</v>
      </c>
      <c r="E61" s="5">
        <f>SUMIF('ЛСР №1'!$B$17:$B$106,B61,'ЛСР №1'!$E$17:$E$106)</f>
        <v>7</v>
      </c>
      <c r="F61" s="14"/>
      <c r="G61" s="5">
        <f t="shared" si="1"/>
        <v>0</v>
      </c>
      <c r="H61" s="88"/>
      <c r="I61" s="30"/>
      <c r="J61" s="1"/>
    </row>
    <row r="62" spans="1:10" ht="15.75" x14ac:dyDescent="0.25">
      <c r="A62" s="2">
        <v>10</v>
      </c>
      <c r="B62" s="3" t="s">
        <v>167</v>
      </c>
      <c r="C62" s="4" t="s">
        <v>168</v>
      </c>
      <c r="D62" s="2" t="s">
        <v>130</v>
      </c>
      <c r="E62" s="5">
        <f>SUMIF('ЛСР №1'!$B$17:$B$106,B62,'ЛСР №1'!$E$17:$E$106)</f>
        <v>491</v>
      </c>
      <c r="F62" s="14"/>
      <c r="G62" s="5">
        <f t="shared" si="1"/>
        <v>0</v>
      </c>
      <c r="H62" s="88"/>
      <c r="I62" s="30"/>
      <c r="J62" s="1"/>
    </row>
    <row r="63" spans="1:10" ht="15.75" x14ac:dyDescent="0.25">
      <c r="A63" s="2">
        <v>11</v>
      </c>
      <c r="B63" s="3" t="s">
        <v>171</v>
      </c>
      <c r="C63" s="4" t="s">
        <v>172</v>
      </c>
      <c r="D63" s="2" t="s">
        <v>130</v>
      </c>
      <c r="E63" s="5">
        <f>SUMIF('ЛСР №1'!$B$17:$B$106,B63,'ЛСР №1'!$E$17:$E$106)</f>
        <v>2</v>
      </c>
      <c r="F63" s="14"/>
      <c r="G63" s="5">
        <f t="shared" si="1"/>
        <v>0</v>
      </c>
      <c r="H63" s="88"/>
      <c r="I63" s="30"/>
      <c r="J63" s="1"/>
    </row>
    <row r="64" spans="1:10" ht="15.75" x14ac:dyDescent="0.25">
      <c r="A64" s="2">
        <v>12</v>
      </c>
      <c r="B64" s="3" t="s">
        <v>175</v>
      </c>
      <c r="C64" s="4" t="s">
        <v>176</v>
      </c>
      <c r="D64" s="2" t="s">
        <v>130</v>
      </c>
      <c r="E64" s="5">
        <f>SUMIF('ЛСР №1'!$B$17:$B$106,B64,'ЛСР №1'!$E$17:$E$106)</f>
        <v>157</v>
      </c>
      <c r="F64" s="14"/>
      <c r="G64" s="5">
        <f t="shared" ref="G64:G97" si="2">F64*E64</f>
        <v>0</v>
      </c>
      <c r="H64" s="88"/>
      <c r="I64" s="30"/>
      <c r="J64" s="1"/>
    </row>
    <row r="65" spans="1:10" ht="15.75" x14ac:dyDescent="0.25">
      <c r="A65" s="2">
        <v>13</v>
      </c>
      <c r="B65" s="3" t="s">
        <v>177</v>
      </c>
      <c r="C65" s="4" t="s">
        <v>178</v>
      </c>
      <c r="D65" s="2" t="s">
        <v>130</v>
      </c>
      <c r="E65" s="5">
        <f>SUMIF('ЛСР №1'!$B$17:$B$106,B65,'ЛСР №1'!$E$17:$E$106)</f>
        <v>175</v>
      </c>
      <c r="F65" s="14"/>
      <c r="G65" s="5">
        <f t="shared" si="2"/>
        <v>0</v>
      </c>
      <c r="H65" s="88"/>
      <c r="I65" s="30"/>
      <c r="J65" s="1"/>
    </row>
    <row r="66" spans="1:10" ht="15.75" x14ac:dyDescent="0.25">
      <c r="A66" s="2">
        <v>14</v>
      </c>
      <c r="B66" s="3" t="s">
        <v>181</v>
      </c>
      <c r="C66" s="4" t="s">
        <v>182</v>
      </c>
      <c r="D66" s="2" t="s">
        <v>130</v>
      </c>
      <c r="E66" s="5">
        <f>SUMIF('ЛСР №1'!$B$17:$B$106,B66,'ЛСР №1'!$E$17:$E$106)</f>
        <v>4</v>
      </c>
      <c r="F66" s="14"/>
      <c r="G66" s="5">
        <f t="shared" si="2"/>
        <v>0</v>
      </c>
      <c r="H66" s="88"/>
      <c r="I66" s="30"/>
      <c r="J66" s="1"/>
    </row>
    <row r="67" spans="1:10" ht="15.75" x14ac:dyDescent="0.25">
      <c r="A67" s="2">
        <v>15</v>
      </c>
      <c r="B67" s="3" t="s">
        <v>185</v>
      </c>
      <c r="C67" s="4" t="s">
        <v>186</v>
      </c>
      <c r="D67" s="2" t="s">
        <v>130</v>
      </c>
      <c r="E67" s="5">
        <f>SUMIF('ЛСР №1'!$B$17:$B$106,B67,'ЛСР №1'!$E$17:$E$106)</f>
        <v>35</v>
      </c>
      <c r="F67" s="14"/>
      <c r="G67" s="5">
        <f t="shared" si="2"/>
        <v>0</v>
      </c>
      <c r="H67" s="88"/>
      <c r="I67" s="30"/>
      <c r="J67" s="1"/>
    </row>
    <row r="68" spans="1:10" ht="15.75" x14ac:dyDescent="0.25">
      <c r="A68" s="2">
        <v>16</v>
      </c>
      <c r="B68" s="3" t="s">
        <v>187</v>
      </c>
      <c r="C68" s="4" t="s">
        <v>188</v>
      </c>
      <c r="D68" s="2" t="s">
        <v>130</v>
      </c>
      <c r="E68" s="5">
        <f>SUMIF('ЛСР №1'!$B$17:$B$106,B68,'ЛСР №1'!$E$17:$E$106)</f>
        <v>14</v>
      </c>
      <c r="F68" s="14"/>
      <c r="G68" s="5">
        <f t="shared" si="2"/>
        <v>0</v>
      </c>
      <c r="H68" s="88"/>
      <c r="I68" s="30"/>
      <c r="J68" s="1"/>
    </row>
    <row r="69" spans="1:10" ht="15.75" x14ac:dyDescent="0.25">
      <c r="A69" s="2">
        <v>17</v>
      </c>
      <c r="B69" s="3" t="s">
        <v>189</v>
      </c>
      <c r="C69" s="4" t="s">
        <v>190</v>
      </c>
      <c r="D69" s="2" t="s">
        <v>130</v>
      </c>
      <c r="E69" s="5">
        <f>SUMIF('ЛСР №1'!$B$17:$B$106,B69,'ЛСР №1'!$E$17:$E$106)</f>
        <v>7</v>
      </c>
      <c r="F69" s="14"/>
      <c r="G69" s="5">
        <f t="shared" si="2"/>
        <v>0</v>
      </c>
      <c r="H69" s="88"/>
      <c r="I69" s="30"/>
      <c r="J69" s="1"/>
    </row>
    <row r="70" spans="1:10" ht="15.75" x14ac:dyDescent="0.25">
      <c r="A70" s="2">
        <v>18</v>
      </c>
      <c r="B70" s="3" t="s">
        <v>193</v>
      </c>
      <c r="C70" s="4" t="s">
        <v>194</v>
      </c>
      <c r="D70" s="2" t="s">
        <v>130</v>
      </c>
      <c r="E70" s="5">
        <f>SUMIF('ЛСР №1'!$B$17:$B$106,B70,'ЛСР №1'!$E$17:$E$106)</f>
        <v>7</v>
      </c>
      <c r="F70" s="14"/>
      <c r="G70" s="5">
        <f t="shared" si="2"/>
        <v>0</v>
      </c>
      <c r="H70" s="88"/>
      <c r="I70" s="30"/>
      <c r="J70" s="1"/>
    </row>
    <row r="71" spans="1:10" ht="15.75" x14ac:dyDescent="0.25">
      <c r="A71" s="2">
        <v>19</v>
      </c>
      <c r="B71" s="3" t="s">
        <v>198</v>
      </c>
      <c r="C71" s="4" t="s">
        <v>199</v>
      </c>
      <c r="D71" s="2" t="s">
        <v>130</v>
      </c>
      <c r="E71" s="5">
        <f>SUMIF('ЛСР №1'!$B$17:$B$106,B71,'ЛСР №1'!$E$17:$E$106)</f>
        <v>990</v>
      </c>
      <c r="F71" s="14"/>
      <c r="G71" s="5">
        <f t="shared" si="2"/>
        <v>0</v>
      </c>
      <c r="H71" s="88"/>
      <c r="I71" s="30"/>
      <c r="J71" s="1"/>
    </row>
    <row r="72" spans="1:10" ht="15.75" x14ac:dyDescent="0.25">
      <c r="A72" s="2">
        <v>20</v>
      </c>
      <c r="B72" s="3" t="s">
        <v>202</v>
      </c>
      <c r="C72" s="4" t="s">
        <v>203</v>
      </c>
      <c r="D72" s="2" t="s">
        <v>130</v>
      </c>
      <c r="E72" s="5">
        <f>SUMIF('ЛСР №1'!$B$17:$B$106,B72,'ЛСР №1'!$E$17:$E$106)</f>
        <v>48</v>
      </c>
      <c r="F72" s="14"/>
      <c r="G72" s="5">
        <f t="shared" si="2"/>
        <v>0</v>
      </c>
      <c r="H72" s="88"/>
      <c r="I72" s="30"/>
      <c r="J72" s="1"/>
    </row>
    <row r="73" spans="1:10" ht="15.75" x14ac:dyDescent="0.25">
      <c r="A73" s="2">
        <v>21</v>
      </c>
      <c r="B73" s="3" t="s">
        <v>206</v>
      </c>
      <c r="C73" s="4" t="s">
        <v>207</v>
      </c>
      <c r="D73" s="2" t="s">
        <v>130</v>
      </c>
      <c r="E73" s="5">
        <f>SUMIF('ЛСР №1'!$B$17:$B$106,B73,'ЛСР №1'!$E$17:$E$106)</f>
        <v>1482</v>
      </c>
      <c r="F73" s="14"/>
      <c r="G73" s="5">
        <f t="shared" si="2"/>
        <v>0</v>
      </c>
      <c r="H73" s="88"/>
      <c r="I73" s="30"/>
      <c r="J73" s="1"/>
    </row>
    <row r="74" spans="1:10" ht="15.75" x14ac:dyDescent="0.25">
      <c r="A74" s="2">
        <v>22</v>
      </c>
      <c r="B74" s="3" t="s">
        <v>210</v>
      </c>
      <c r="C74" s="4" t="s">
        <v>211</v>
      </c>
      <c r="D74" s="2" t="s">
        <v>130</v>
      </c>
      <c r="E74" s="5">
        <f>SUMIF('ЛСР №1'!$B$17:$B$106,B74,'ЛСР №1'!$E$17:$E$106)</f>
        <v>267</v>
      </c>
      <c r="F74" s="14"/>
      <c r="G74" s="5">
        <f t="shared" si="2"/>
        <v>0</v>
      </c>
      <c r="H74" s="88"/>
      <c r="I74" s="30"/>
      <c r="J74" s="1"/>
    </row>
    <row r="75" spans="1:10" ht="15.75" x14ac:dyDescent="0.25">
      <c r="A75" s="2">
        <v>23</v>
      </c>
      <c r="B75" s="3" t="s">
        <v>214</v>
      </c>
      <c r="C75" s="4" t="s">
        <v>215</v>
      </c>
      <c r="D75" s="2" t="s">
        <v>130</v>
      </c>
      <c r="E75" s="5">
        <f>SUMIF('ЛСР №1'!$B$17:$B$106,B75,'ЛСР №1'!$E$17:$E$106)</f>
        <v>326</v>
      </c>
      <c r="F75" s="14"/>
      <c r="G75" s="5">
        <f t="shared" si="2"/>
        <v>0</v>
      </c>
      <c r="H75" s="88"/>
      <c r="I75" s="30"/>
      <c r="J75" s="1"/>
    </row>
    <row r="76" spans="1:10" ht="15.75" x14ac:dyDescent="0.25">
      <c r="A76" s="2">
        <v>24</v>
      </c>
      <c r="B76" s="3" t="s">
        <v>219</v>
      </c>
      <c r="C76" s="4" t="s">
        <v>220</v>
      </c>
      <c r="D76" s="2" t="s">
        <v>130</v>
      </c>
      <c r="E76" s="5">
        <f>SUMIF('ЛСР №1'!$B$17:$B$106,B76,'ЛСР №1'!$E$17:$E$106)</f>
        <v>363</v>
      </c>
      <c r="F76" s="14"/>
      <c r="G76" s="5">
        <f t="shared" si="2"/>
        <v>0</v>
      </c>
      <c r="H76" s="88"/>
      <c r="I76" s="30"/>
      <c r="J76" s="1"/>
    </row>
    <row r="77" spans="1:10" ht="15.75" x14ac:dyDescent="0.25">
      <c r="A77" s="2">
        <v>25</v>
      </c>
      <c r="B77" s="3" t="s">
        <v>223</v>
      </c>
      <c r="C77" s="4" t="s">
        <v>224</v>
      </c>
      <c r="D77" s="2" t="s">
        <v>130</v>
      </c>
      <c r="E77" s="5">
        <f>SUMIF('ЛСР №1'!$B$17:$B$106,B77,'ЛСР №1'!$E$17:$E$106)</f>
        <v>283</v>
      </c>
      <c r="F77" s="14"/>
      <c r="G77" s="5">
        <f t="shared" si="2"/>
        <v>0</v>
      </c>
      <c r="H77" s="88"/>
      <c r="I77" s="30"/>
      <c r="J77" s="1"/>
    </row>
    <row r="78" spans="1:10" ht="15.75" x14ac:dyDescent="0.25">
      <c r="A78" s="2">
        <v>26</v>
      </c>
      <c r="B78" s="3" t="s">
        <v>225</v>
      </c>
      <c r="C78" s="4" t="s">
        <v>226</v>
      </c>
      <c r="D78" s="2" t="s">
        <v>130</v>
      </c>
      <c r="E78" s="5">
        <f>SUMIF('ЛСР №1'!$B$17:$B$106,B78,'ЛСР №1'!$E$17:$E$106)</f>
        <v>24</v>
      </c>
      <c r="F78" s="14"/>
      <c r="G78" s="5">
        <f t="shared" si="2"/>
        <v>0</v>
      </c>
      <c r="H78" s="88"/>
      <c r="I78" s="30"/>
      <c r="J78" s="1"/>
    </row>
    <row r="79" spans="1:10" ht="15.75" x14ac:dyDescent="0.25">
      <c r="A79" s="2">
        <v>27</v>
      </c>
      <c r="B79" s="3" t="s">
        <v>227</v>
      </c>
      <c r="C79" s="4" t="s">
        <v>228</v>
      </c>
      <c r="D79" s="2" t="s">
        <v>130</v>
      </c>
      <c r="E79" s="5">
        <f>SUMIF('ЛСР №1'!$B$17:$B$106,B79,'ЛСР №1'!$E$17:$E$106)</f>
        <v>31</v>
      </c>
      <c r="F79" s="14"/>
      <c r="G79" s="5">
        <f t="shared" si="2"/>
        <v>0</v>
      </c>
      <c r="H79" s="88"/>
      <c r="I79" s="30"/>
      <c r="J79" s="1"/>
    </row>
    <row r="80" spans="1:10" ht="15.75" x14ac:dyDescent="0.25">
      <c r="A80" s="2">
        <v>28</v>
      </c>
      <c r="B80" s="3" t="s">
        <v>232</v>
      </c>
      <c r="C80" s="4" t="s">
        <v>233</v>
      </c>
      <c r="D80" s="2" t="s">
        <v>130</v>
      </c>
      <c r="E80" s="5">
        <f>SUMIF('ЛСР №1'!$B$17:$B$106,B80,'ЛСР №1'!$E$17:$E$106)</f>
        <v>7</v>
      </c>
      <c r="F80" s="14"/>
      <c r="G80" s="5">
        <f t="shared" si="2"/>
        <v>0</v>
      </c>
      <c r="H80" s="88"/>
      <c r="I80" s="30"/>
      <c r="J80" s="1"/>
    </row>
    <row r="81" spans="1:10" ht="15.75" x14ac:dyDescent="0.25">
      <c r="A81" s="2">
        <v>29</v>
      </c>
      <c r="B81" s="3" t="s">
        <v>234</v>
      </c>
      <c r="C81" s="4" t="s">
        <v>235</v>
      </c>
      <c r="D81" s="2" t="s">
        <v>130</v>
      </c>
      <c r="E81" s="5">
        <f>SUMIF('ЛСР №1'!$B$17:$B$106,B81,'ЛСР №1'!$E$17:$E$106)</f>
        <v>112</v>
      </c>
      <c r="F81" s="14"/>
      <c r="G81" s="5">
        <f t="shared" si="2"/>
        <v>0</v>
      </c>
      <c r="H81" s="88"/>
      <c r="I81" s="30"/>
      <c r="J81" s="1"/>
    </row>
    <row r="82" spans="1:10" ht="15.75" x14ac:dyDescent="0.25">
      <c r="A82" s="2">
        <v>30</v>
      </c>
      <c r="B82" s="3" t="s">
        <v>236</v>
      </c>
      <c r="C82" s="4" t="s">
        <v>237</v>
      </c>
      <c r="D82" s="2" t="s">
        <v>130</v>
      </c>
      <c r="E82" s="5">
        <f>SUMIF('ЛСР №1'!$B$17:$B$106,B82,'ЛСР №1'!$E$17:$E$106)</f>
        <v>28</v>
      </c>
      <c r="F82" s="14"/>
      <c r="G82" s="5">
        <f t="shared" si="2"/>
        <v>0</v>
      </c>
      <c r="H82" s="88"/>
      <c r="I82" s="30"/>
      <c r="J82" s="1"/>
    </row>
    <row r="83" spans="1:10" ht="15.75" x14ac:dyDescent="0.25">
      <c r="A83" s="2">
        <v>31</v>
      </c>
      <c r="B83" s="3" t="s">
        <v>247</v>
      </c>
      <c r="C83" s="4" t="s">
        <v>248</v>
      </c>
      <c r="D83" s="2" t="s">
        <v>6</v>
      </c>
      <c r="E83" s="5">
        <f>SUMIF('ЛСР №1'!$B$17:$B$106,B83,'ЛСР №1'!$E$17:$E$106)</f>
        <v>31526</v>
      </c>
      <c r="F83" s="14"/>
      <c r="G83" s="5">
        <f t="shared" si="2"/>
        <v>0</v>
      </c>
      <c r="H83" s="88"/>
      <c r="I83" s="30"/>
      <c r="J83" s="1"/>
    </row>
    <row r="84" spans="1:10" ht="31.5" x14ac:dyDescent="0.25">
      <c r="A84" s="2">
        <v>32</v>
      </c>
      <c r="B84" s="3" t="s">
        <v>249</v>
      </c>
      <c r="C84" s="4" t="s">
        <v>250</v>
      </c>
      <c r="D84" s="2" t="s">
        <v>6</v>
      </c>
      <c r="E84" s="5">
        <f>SUMIF('ЛСР №1'!$B$17:$B$106,B84,'ЛСР №1'!$E$17:$E$106)</f>
        <v>174</v>
      </c>
      <c r="F84" s="14"/>
      <c r="G84" s="5">
        <f t="shared" si="2"/>
        <v>0</v>
      </c>
      <c r="H84" s="88"/>
      <c r="I84" s="30"/>
      <c r="J84" s="1"/>
    </row>
    <row r="85" spans="1:10" ht="15.75" x14ac:dyDescent="0.25">
      <c r="A85" s="2">
        <v>33</v>
      </c>
      <c r="B85" s="3" t="s">
        <v>251</v>
      </c>
      <c r="C85" s="4" t="s">
        <v>252</v>
      </c>
      <c r="D85" s="2" t="s">
        <v>253</v>
      </c>
      <c r="E85" s="5">
        <f>SUMIF('ЛСР №1'!$B$17:$B$106,B85,'ЛСР №1'!$E$17:$E$106)</f>
        <v>792</v>
      </c>
      <c r="F85" s="14"/>
      <c r="G85" s="5">
        <f t="shared" si="2"/>
        <v>0</v>
      </c>
      <c r="H85" s="88"/>
      <c r="I85" s="30"/>
      <c r="J85" s="1"/>
    </row>
    <row r="86" spans="1:10" ht="15.75" x14ac:dyDescent="0.25">
      <c r="A86" s="2">
        <v>34</v>
      </c>
      <c r="B86" s="3" t="s">
        <v>256</v>
      </c>
      <c r="C86" s="4" t="s">
        <v>257</v>
      </c>
      <c r="D86" s="2" t="s">
        <v>130</v>
      </c>
      <c r="E86" s="5">
        <f>SUMIF('ЛСР №1'!$B$17:$B$106,B86,'ЛСР №1'!$E$17:$E$106)</f>
        <v>504</v>
      </c>
      <c r="F86" s="14"/>
      <c r="G86" s="5">
        <f t="shared" si="2"/>
        <v>0</v>
      </c>
      <c r="H86" s="88"/>
      <c r="I86" s="30"/>
      <c r="J86" s="1"/>
    </row>
    <row r="87" spans="1:10" ht="15.75" x14ac:dyDescent="0.25">
      <c r="A87" s="2">
        <v>35</v>
      </c>
      <c r="B87" s="3" t="s">
        <v>258</v>
      </c>
      <c r="C87" s="4" t="s">
        <v>259</v>
      </c>
      <c r="D87" s="2" t="s">
        <v>130</v>
      </c>
      <c r="E87" s="5">
        <f>SUMIF('ЛСР №1'!$B$17:$B$106,B87,'ЛСР №1'!$E$17:$E$106)</f>
        <v>1260</v>
      </c>
      <c r="F87" s="14"/>
      <c r="G87" s="5">
        <f t="shared" si="2"/>
        <v>0</v>
      </c>
      <c r="H87" s="88"/>
      <c r="I87" s="30"/>
      <c r="J87" s="1"/>
    </row>
    <row r="88" spans="1:10" ht="15.75" x14ac:dyDescent="0.25">
      <c r="A88" s="2">
        <v>36</v>
      </c>
      <c r="B88" s="3" t="s">
        <v>260</v>
      </c>
      <c r="C88" s="4" t="s">
        <v>261</v>
      </c>
      <c r="D88" s="2" t="s">
        <v>130</v>
      </c>
      <c r="E88" s="5">
        <f>SUMIF('ЛСР №1'!$B$17:$B$106,B88,'ЛСР №1'!$E$17:$E$106)</f>
        <v>2520</v>
      </c>
      <c r="F88" s="14"/>
      <c r="G88" s="5">
        <f t="shared" si="2"/>
        <v>0</v>
      </c>
      <c r="H88" s="88"/>
      <c r="I88" s="30"/>
      <c r="J88" s="1"/>
    </row>
    <row r="89" spans="1:10" ht="15.75" x14ac:dyDescent="0.25">
      <c r="A89" s="2">
        <v>37</v>
      </c>
      <c r="B89" s="3" t="s">
        <v>262</v>
      </c>
      <c r="C89" s="4" t="s">
        <v>263</v>
      </c>
      <c r="D89" s="2" t="s">
        <v>130</v>
      </c>
      <c r="E89" s="5">
        <f>SUMIF('ЛСР №1'!$B$17:$B$106,B89,'ЛСР №1'!$E$17:$E$106)</f>
        <v>2520</v>
      </c>
      <c r="F89" s="14"/>
      <c r="G89" s="5">
        <f t="shared" si="2"/>
        <v>0</v>
      </c>
      <c r="H89" s="88"/>
      <c r="I89" s="30"/>
      <c r="J89" s="1"/>
    </row>
    <row r="90" spans="1:10" ht="15.75" x14ac:dyDescent="0.25">
      <c r="A90" s="2">
        <v>38</v>
      </c>
      <c r="B90" s="3" t="s">
        <v>266</v>
      </c>
      <c r="C90" s="4" t="s">
        <v>267</v>
      </c>
      <c r="D90" s="2" t="s">
        <v>6</v>
      </c>
      <c r="E90" s="5">
        <f>SUMIF('ЛСР №1'!$B$17:$B$106,B90,'ЛСР №1'!$E$17:$E$106)</f>
        <v>14</v>
      </c>
      <c r="F90" s="14"/>
      <c r="G90" s="5">
        <f t="shared" si="2"/>
        <v>0</v>
      </c>
      <c r="H90" s="88"/>
      <c r="I90" s="30"/>
      <c r="J90" s="1"/>
    </row>
    <row r="91" spans="1:10" ht="31.5" x14ac:dyDescent="0.25">
      <c r="A91" s="2">
        <v>39</v>
      </c>
      <c r="B91" s="3" t="s">
        <v>270</v>
      </c>
      <c r="C91" s="4" t="s">
        <v>271</v>
      </c>
      <c r="D91" s="2" t="s">
        <v>130</v>
      </c>
      <c r="E91" s="5">
        <f>SUMIF('ЛСР №1'!$B$17:$B$106,B91,'ЛСР №1'!$E$17:$E$106)</f>
        <v>240</v>
      </c>
      <c r="F91" s="14"/>
      <c r="G91" s="5">
        <f t="shared" si="2"/>
        <v>0</v>
      </c>
      <c r="H91" s="88"/>
      <c r="I91" s="30"/>
      <c r="J91" s="1"/>
    </row>
    <row r="92" spans="1:10" ht="15.75" x14ac:dyDescent="0.25">
      <c r="A92" s="2">
        <v>40</v>
      </c>
      <c r="B92" s="3" t="s">
        <v>277</v>
      </c>
      <c r="C92" s="4" t="s">
        <v>278</v>
      </c>
      <c r="D92" s="2" t="s">
        <v>6</v>
      </c>
      <c r="E92" s="5">
        <f>SUMIF('ЛСР №1'!$B$17:$B$106,B92,'ЛСР №1'!$E$17:$E$106)</f>
        <v>3977</v>
      </c>
      <c r="F92" s="14"/>
      <c r="G92" s="5">
        <f t="shared" si="2"/>
        <v>0</v>
      </c>
      <c r="H92" s="88"/>
      <c r="I92" s="30"/>
      <c r="J92" s="1"/>
    </row>
    <row r="93" spans="1:10" ht="15.75" x14ac:dyDescent="0.25">
      <c r="A93" s="2">
        <v>41</v>
      </c>
      <c r="B93" s="3" t="s">
        <v>279</v>
      </c>
      <c r="C93" s="4" t="s">
        <v>280</v>
      </c>
      <c r="D93" s="2" t="s">
        <v>6</v>
      </c>
      <c r="E93" s="5">
        <f>SUMIF('ЛСР №1'!$B$17:$B$106,B93,'ЛСР №1'!$E$17:$E$106)</f>
        <v>27776</v>
      </c>
      <c r="F93" s="14"/>
      <c r="G93" s="5">
        <f t="shared" si="2"/>
        <v>0</v>
      </c>
      <c r="H93" s="88"/>
      <c r="I93" s="30"/>
      <c r="J93" s="1"/>
    </row>
    <row r="94" spans="1:10" ht="15.75" x14ac:dyDescent="0.25">
      <c r="A94" s="2">
        <v>42</v>
      </c>
      <c r="B94" s="3" t="s">
        <v>281</v>
      </c>
      <c r="C94" s="4" t="s">
        <v>282</v>
      </c>
      <c r="D94" s="2" t="s">
        <v>6</v>
      </c>
      <c r="E94" s="5">
        <f>SUMIF('ЛСР №1'!$B$17:$B$106,B94,'ЛСР №1'!$E$17:$E$106)</f>
        <v>2195</v>
      </c>
      <c r="F94" s="14"/>
      <c r="G94" s="5">
        <f t="shared" si="2"/>
        <v>0</v>
      </c>
      <c r="H94" s="88"/>
      <c r="I94" s="30"/>
      <c r="J94" s="1"/>
    </row>
    <row r="95" spans="1:10" ht="15.75" x14ac:dyDescent="0.25">
      <c r="A95" s="2">
        <v>43</v>
      </c>
      <c r="B95" s="3" t="s">
        <v>291</v>
      </c>
      <c r="C95" s="4" t="s">
        <v>292</v>
      </c>
      <c r="D95" s="2" t="s">
        <v>6</v>
      </c>
      <c r="E95" s="5">
        <f>SUMIF('ЛСР №1'!$B$17:$B$106,B95,'ЛСР №1'!$E$17:$E$106)</f>
        <v>420</v>
      </c>
      <c r="F95" s="14"/>
      <c r="G95" s="5">
        <f t="shared" si="2"/>
        <v>0</v>
      </c>
      <c r="H95" s="88"/>
      <c r="I95" s="30"/>
      <c r="J95" s="1"/>
    </row>
    <row r="96" spans="1:10" ht="15.75" x14ac:dyDescent="0.25">
      <c r="A96" s="2">
        <v>44</v>
      </c>
      <c r="B96" s="3" t="s">
        <v>293</v>
      </c>
      <c r="C96" s="4" t="s">
        <v>294</v>
      </c>
      <c r="D96" s="2" t="s">
        <v>6</v>
      </c>
      <c r="E96" s="5">
        <f>SUMIF('ЛСР №1'!$B$17:$B$106,B96,'ЛСР №1'!$E$17:$E$106)</f>
        <v>42</v>
      </c>
      <c r="F96" s="14"/>
      <c r="G96" s="5">
        <f t="shared" si="2"/>
        <v>0</v>
      </c>
      <c r="H96" s="88"/>
      <c r="I96" s="30"/>
      <c r="J96" s="1"/>
    </row>
    <row r="97" spans="1:10" ht="15.75" x14ac:dyDescent="0.25">
      <c r="A97" s="2">
        <v>45</v>
      </c>
      <c r="B97" s="3" t="s">
        <v>295</v>
      </c>
      <c r="C97" s="4" t="s">
        <v>296</v>
      </c>
      <c r="D97" s="2" t="s">
        <v>130</v>
      </c>
      <c r="E97" s="5">
        <f>SUMIF('ЛСР №1'!$B$17:$B$106,B97,'ЛСР №1'!$E$17:$E$106)</f>
        <v>220</v>
      </c>
      <c r="F97" s="14"/>
      <c r="G97" s="5">
        <f t="shared" si="2"/>
        <v>0</v>
      </c>
      <c r="H97" s="88"/>
      <c r="I97" s="30"/>
      <c r="J97" s="1"/>
    </row>
    <row r="98" spans="1:10" ht="15.75" x14ac:dyDescent="0.25">
      <c r="A98" s="126" t="s">
        <v>8</v>
      </c>
      <c r="B98" s="126"/>
      <c r="C98" s="126"/>
      <c r="D98" s="126"/>
      <c r="E98" s="126"/>
      <c r="F98" s="126"/>
      <c r="G98" s="5">
        <f>SUM(G17:G51)</f>
        <v>0</v>
      </c>
      <c r="H98" s="88"/>
      <c r="I98" s="30"/>
    </row>
    <row r="99" spans="1:10" ht="15.75" x14ac:dyDescent="0.25">
      <c r="A99" s="126" t="s">
        <v>7</v>
      </c>
      <c r="B99" s="126"/>
      <c r="C99" s="126"/>
      <c r="D99" s="126"/>
      <c r="E99" s="126"/>
      <c r="F99" s="126"/>
      <c r="G99" s="5">
        <f>SUM(G53:G97)</f>
        <v>0</v>
      </c>
      <c r="H99" s="88"/>
      <c r="I99" s="30"/>
    </row>
    <row r="100" spans="1:10" ht="15.75" x14ac:dyDescent="0.25">
      <c r="A100" s="126" t="s">
        <v>37</v>
      </c>
      <c r="B100" s="126"/>
      <c r="C100" s="126"/>
      <c r="D100" s="126"/>
      <c r="E100" s="126"/>
      <c r="F100" s="126"/>
      <c r="G100" s="5">
        <f>IF(E107&lt;20%,SUM(G99)*0.2,0)</f>
        <v>0</v>
      </c>
      <c r="H100" s="88" t="s">
        <v>99</v>
      </c>
      <c r="I100" s="30"/>
    </row>
    <row r="101" spans="1:10" ht="15.75" x14ac:dyDescent="0.25">
      <c r="A101" s="132" t="str">
        <f>IF(E107=0,"Без НДС в связи с применением УСН","НДС " &amp; TEXT(E107,"0%"))</f>
        <v>Без НДС в связи с применением УСН</v>
      </c>
      <c r="B101" s="132"/>
      <c r="C101" s="132"/>
      <c r="D101" s="132"/>
      <c r="E101" s="132"/>
      <c r="F101" s="132"/>
      <c r="G101" s="5">
        <f>SUM(G98:G100)*E107</f>
        <v>0</v>
      </c>
      <c r="H101" s="88" t="s">
        <v>100</v>
      </c>
      <c r="I101" s="30"/>
    </row>
    <row r="102" spans="1:10" ht="18.75" x14ac:dyDescent="0.25">
      <c r="A102" s="127" t="s">
        <v>117</v>
      </c>
      <c r="B102" s="127"/>
      <c r="C102" s="127"/>
      <c r="D102" s="127"/>
      <c r="E102" s="127"/>
      <c r="F102" s="127"/>
      <c r="G102" s="10">
        <f>SUM(G98:G101)</f>
        <v>0</v>
      </c>
      <c r="H102" s="89"/>
      <c r="I102" s="6"/>
    </row>
    <row r="103" spans="1:10" ht="15.75" x14ac:dyDescent="0.25">
      <c r="A103" s="8"/>
      <c r="B103" s="8"/>
      <c r="C103" s="8"/>
      <c r="D103" s="8"/>
      <c r="E103" s="8"/>
      <c r="F103" s="8"/>
      <c r="G103" s="9"/>
      <c r="H103" s="89"/>
      <c r="I103" s="6"/>
    </row>
    <row r="104" spans="1:10" x14ac:dyDescent="0.25">
      <c r="F104" s="81"/>
      <c r="G104" s="81"/>
    </row>
    <row r="105" spans="1:10" x14ac:dyDescent="0.25">
      <c r="F105" s="81"/>
    </row>
    <row r="106" spans="1:10" ht="18.75" x14ac:dyDescent="0.25">
      <c r="A106" s="131" t="s">
        <v>9</v>
      </c>
      <c r="B106" s="131"/>
      <c r="C106" s="131"/>
      <c r="D106" s="131"/>
      <c r="E106" s="131"/>
      <c r="F106" s="131"/>
      <c r="G106" s="131"/>
      <c r="H106" s="83" t="s">
        <v>48</v>
      </c>
      <c r="I106" s="7" t="s">
        <v>5</v>
      </c>
    </row>
    <row r="107" spans="1:10" ht="35.1" customHeight="1" x14ac:dyDescent="0.25">
      <c r="A107" s="16">
        <v>1</v>
      </c>
      <c r="B107" s="123" t="s">
        <v>91</v>
      </c>
      <c r="C107" s="124"/>
      <c r="D107" s="125"/>
      <c r="E107" s="133">
        <v>0</v>
      </c>
      <c r="F107" s="134"/>
      <c r="G107" s="135"/>
      <c r="H107" s="91"/>
      <c r="I107" s="17"/>
    </row>
    <row r="108" spans="1:10" ht="35.25" customHeight="1" x14ac:dyDescent="0.25">
      <c r="A108" s="16">
        <v>2</v>
      </c>
      <c r="B108" s="166" t="s">
        <v>52</v>
      </c>
      <c r="C108" s="167"/>
      <c r="D108" s="168"/>
      <c r="E108" s="136"/>
      <c r="F108" s="137"/>
      <c r="G108" s="138"/>
      <c r="H108" s="92"/>
      <c r="I108" s="18"/>
    </row>
    <row r="109" spans="1:10" ht="35.25" customHeight="1" x14ac:dyDescent="0.25">
      <c r="A109" s="16">
        <v>3</v>
      </c>
      <c r="B109" s="123" t="s">
        <v>53</v>
      </c>
      <c r="C109" s="124"/>
      <c r="D109" s="125"/>
      <c r="E109" s="128" t="s">
        <v>302</v>
      </c>
      <c r="F109" s="129"/>
      <c r="G109" s="130"/>
      <c r="H109" s="120" t="s">
        <v>301</v>
      </c>
      <c r="I109" s="18"/>
    </row>
    <row r="110" spans="1:10" ht="69.75" customHeight="1" x14ac:dyDescent="0.25">
      <c r="A110" s="16">
        <v>4</v>
      </c>
      <c r="B110" s="149" t="s">
        <v>90</v>
      </c>
      <c r="C110" s="149"/>
      <c r="D110" s="149"/>
      <c r="E110" s="136"/>
      <c r="F110" s="137"/>
      <c r="G110" s="138"/>
      <c r="H110" s="80" t="s">
        <v>58</v>
      </c>
      <c r="I110" s="18"/>
    </row>
    <row r="111" spans="1:10" ht="80.099999999999994" customHeight="1" x14ac:dyDescent="0.25">
      <c r="A111" s="160">
        <v>5</v>
      </c>
      <c r="B111" s="169" t="s">
        <v>101</v>
      </c>
      <c r="C111" s="170"/>
      <c r="D111" s="170"/>
      <c r="E111" s="136"/>
      <c r="F111" s="137"/>
      <c r="G111" s="138"/>
      <c r="H111" s="152" t="s">
        <v>49</v>
      </c>
      <c r="I111" s="18"/>
    </row>
    <row r="112" spans="1:10" ht="80.099999999999994" customHeight="1" x14ac:dyDescent="0.25">
      <c r="A112" s="160"/>
      <c r="B112" s="170"/>
      <c r="C112" s="170"/>
      <c r="D112" s="170"/>
      <c r="E112" s="136"/>
      <c r="F112" s="137"/>
      <c r="G112" s="138"/>
      <c r="H112" s="153"/>
      <c r="I112" s="18"/>
    </row>
    <row r="113" spans="1:9" ht="80.099999999999994" customHeight="1" x14ac:dyDescent="0.25">
      <c r="A113" s="160"/>
      <c r="B113" s="170"/>
      <c r="C113" s="170"/>
      <c r="D113" s="170"/>
      <c r="E113" s="136"/>
      <c r="F113" s="137"/>
      <c r="G113" s="138"/>
      <c r="H113" s="153"/>
      <c r="I113" s="18"/>
    </row>
    <row r="114" spans="1:9" ht="80.099999999999994" customHeight="1" x14ac:dyDescent="0.25">
      <c r="A114" s="160"/>
      <c r="B114" s="170"/>
      <c r="C114" s="170"/>
      <c r="D114" s="170"/>
      <c r="E114" s="136"/>
      <c r="F114" s="137"/>
      <c r="G114" s="138"/>
      <c r="H114" s="153"/>
      <c r="I114" s="18"/>
    </row>
    <row r="115" spans="1:9" ht="80.099999999999994" customHeight="1" x14ac:dyDescent="0.25">
      <c r="A115" s="160"/>
      <c r="B115" s="170"/>
      <c r="C115" s="170"/>
      <c r="D115" s="170"/>
      <c r="E115" s="136"/>
      <c r="F115" s="137"/>
      <c r="G115" s="138"/>
      <c r="H115" s="154"/>
      <c r="I115" s="18"/>
    </row>
    <row r="116" spans="1:9" ht="39" customHeight="1" x14ac:dyDescent="0.25">
      <c r="A116" s="16">
        <v>6</v>
      </c>
      <c r="B116" s="164" t="s">
        <v>89</v>
      </c>
      <c r="C116" s="165"/>
      <c r="D116" s="165"/>
      <c r="E116" s="136"/>
      <c r="F116" s="137"/>
      <c r="G116" s="138"/>
      <c r="H116" s="93" t="s">
        <v>50</v>
      </c>
      <c r="I116" s="18"/>
    </row>
    <row r="117" spans="1:9" ht="79.5" customHeight="1" x14ac:dyDescent="0.25">
      <c r="A117" s="16">
        <v>7</v>
      </c>
      <c r="B117" s="161" t="s">
        <v>54</v>
      </c>
      <c r="C117" s="162"/>
      <c r="D117" s="162"/>
      <c r="E117" s="136"/>
      <c r="F117" s="137"/>
      <c r="G117" s="138"/>
      <c r="H117" s="92"/>
      <c r="I117" s="18"/>
    </row>
    <row r="118" spans="1:9" ht="35.1" customHeight="1" x14ac:dyDescent="0.25">
      <c r="A118" s="19">
        <v>8</v>
      </c>
      <c r="B118" s="163" t="s">
        <v>88</v>
      </c>
      <c r="C118" s="162"/>
      <c r="D118" s="162"/>
      <c r="E118" s="128" t="s">
        <v>87</v>
      </c>
      <c r="F118" s="129"/>
      <c r="G118" s="130"/>
      <c r="H118" s="92"/>
      <c r="I118" s="18"/>
    </row>
    <row r="119" spans="1:9" ht="35.1" customHeight="1" x14ac:dyDescent="0.25">
      <c r="A119" s="19">
        <v>9</v>
      </c>
      <c r="B119" s="149" t="s">
        <v>86</v>
      </c>
      <c r="C119" s="149"/>
      <c r="D119" s="149"/>
      <c r="E119" s="136"/>
      <c r="F119" s="137"/>
      <c r="G119" s="138"/>
      <c r="H119" s="94" t="s">
        <v>55</v>
      </c>
      <c r="I119" s="18"/>
    </row>
    <row r="120" spans="1:9" ht="35.1" customHeight="1" x14ac:dyDescent="0.25">
      <c r="A120" s="19">
        <v>10</v>
      </c>
      <c r="B120" s="148" t="s">
        <v>85</v>
      </c>
      <c r="C120" s="149"/>
      <c r="D120" s="149"/>
      <c r="E120" s="136"/>
      <c r="F120" s="137"/>
      <c r="G120" s="138"/>
      <c r="H120" s="92" t="s">
        <v>57</v>
      </c>
      <c r="I120" s="18"/>
    </row>
    <row r="121" spans="1:9" ht="35.1" customHeight="1" x14ac:dyDescent="0.25">
      <c r="A121" s="19">
        <v>11</v>
      </c>
      <c r="B121" s="148" t="s">
        <v>79</v>
      </c>
      <c r="C121" s="149"/>
      <c r="D121" s="149"/>
      <c r="E121" s="128" t="str">
        <f>C12</f>
        <v>DP-0624-089-СПС.СОУЭ</v>
      </c>
      <c r="F121" s="150"/>
      <c r="G121" s="151"/>
      <c r="H121" s="92"/>
      <c r="I121" s="18"/>
    </row>
    <row r="122" spans="1:9" ht="35.1" customHeight="1" x14ac:dyDescent="0.25">
      <c r="A122" s="19">
        <v>12</v>
      </c>
      <c r="B122" s="148" t="s">
        <v>64</v>
      </c>
      <c r="C122" s="149"/>
      <c r="D122" s="149"/>
      <c r="E122" s="128" t="s">
        <v>84</v>
      </c>
      <c r="F122" s="150"/>
      <c r="G122" s="151"/>
      <c r="H122" s="92"/>
      <c r="I122" s="18"/>
    </row>
    <row r="123" spans="1:9" ht="35.1" customHeight="1" x14ac:dyDescent="0.25">
      <c r="A123" s="19">
        <v>13</v>
      </c>
      <c r="B123" s="149" t="s">
        <v>80</v>
      </c>
      <c r="C123" s="149"/>
      <c r="D123" s="149"/>
      <c r="E123" s="136"/>
      <c r="F123" s="137"/>
      <c r="G123" s="138"/>
      <c r="H123" s="92" t="s">
        <v>50</v>
      </c>
      <c r="I123" s="18"/>
    </row>
    <row r="124" spans="1:9" ht="35.1" customHeight="1" x14ac:dyDescent="0.25">
      <c r="A124" s="19">
        <v>14</v>
      </c>
      <c r="B124" s="149" t="s">
        <v>81</v>
      </c>
      <c r="C124" s="149"/>
      <c r="D124" s="149"/>
      <c r="E124" s="136"/>
      <c r="F124" s="137"/>
      <c r="G124" s="138"/>
      <c r="H124" s="92" t="s">
        <v>56</v>
      </c>
      <c r="I124" s="18"/>
    </row>
    <row r="125" spans="1:9" ht="35.1" customHeight="1" x14ac:dyDescent="0.25">
      <c r="A125" s="19">
        <v>15</v>
      </c>
      <c r="B125" s="149" t="s">
        <v>82</v>
      </c>
      <c r="C125" s="149"/>
      <c r="D125" s="149"/>
      <c r="E125" s="136"/>
      <c r="F125" s="137"/>
      <c r="G125" s="138"/>
      <c r="H125" s="92"/>
      <c r="I125" s="18"/>
    </row>
    <row r="126" spans="1:9" ht="35.1" customHeight="1" x14ac:dyDescent="0.25">
      <c r="A126" s="19">
        <v>16</v>
      </c>
      <c r="B126" s="149" t="s">
        <v>83</v>
      </c>
      <c r="C126" s="149"/>
      <c r="D126" s="149"/>
      <c r="E126" s="136"/>
      <c r="F126" s="137"/>
      <c r="G126" s="138"/>
      <c r="H126" s="92"/>
      <c r="I126" s="18"/>
    </row>
    <row r="128" spans="1:9" x14ac:dyDescent="0.25">
      <c r="A128" s="20"/>
      <c r="B128" s="20"/>
      <c r="C128" s="20"/>
      <c r="D128" s="20"/>
      <c r="E128" s="20"/>
      <c r="F128" s="20"/>
      <c r="G128" s="20"/>
      <c r="H128" s="95"/>
      <c r="I128" s="20"/>
    </row>
    <row r="129" spans="1:16" x14ac:dyDescent="0.25">
      <c r="A129" s="20"/>
      <c r="B129" s="20"/>
      <c r="C129" s="20"/>
      <c r="D129" s="20"/>
      <c r="E129" s="20"/>
      <c r="F129" s="20"/>
      <c r="G129" s="20"/>
      <c r="H129" s="95"/>
      <c r="I129" s="20"/>
    </row>
    <row r="130" spans="1:16" x14ac:dyDescent="0.25">
      <c r="A130" s="20"/>
      <c r="B130" s="20"/>
      <c r="C130" s="20"/>
      <c r="D130" s="20"/>
      <c r="E130" s="20"/>
      <c r="F130" s="20"/>
      <c r="G130" s="20"/>
      <c r="H130" s="95"/>
      <c r="I130" s="20"/>
      <c r="J130" s="20"/>
      <c r="K130" s="20"/>
      <c r="L130" s="20"/>
      <c r="M130" s="20"/>
      <c r="N130" s="20"/>
      <c r="O130" s="20"/>
      <c r="P130" s="20"/>
    </row>
    <row r="131" spans="1:16" ht="18.75" customHeight="1" x14ac:dyDescent="0.25">
      <c r="A131" s="157" t="s">
        <v>59</v>
      </c>
      <c r="B131" s="157"/>
      <c r="C131" s="157"/>
      <c r="D131" s="156"/>
      <c r="E131" s="156"/>
      <c r="F131" s="158" t="s">
        <v>60</v>
      </c>
      <c r="G131" s="159"/>
      <c r="H131" s="95"/>
      <c r="I131" s="20"/>
      <c r="J131" s="20"/>
      <c r="K131" s="20"/>
      <c r="L131" s="20"/>
      <c r="M131" s="20"/>
      <c r="N131" s="20"/>
      <c r="O131" s="20"/>
      <c r="P131" s="20"/>
    </row>
    <row r="132" spans="1:16" ht="18.75" x14ac:dyDescent="0.3">
      <c r="A132" s="22"/>
      <c r="B132" s="22"/>
      <c r="C132" s="22"/>
      <c r="D132" s="155" t="s">
        <v>62</v>
      </c>
      <c r="E132" s="155"/>
      <c r="F132" s="155" t="s">
        <v>63</v>
      </c>
      <c r="G132" s="155"/>
      <c r="H132" s="95"/>
      <c r="I132" s="20"/>
      <c r="J132" s="20"/>
      <c r="K132" s="20"/>
      <c r="L132" s="20"/>
      <c r="M132" s="20"/>
      <c r="N132" s="20"/>
      <c r="O132" s="20"/>
      <c r="P132" s="20"/>
    </row>
    <row r="133" spans="1:16" ht="18.75" x14ac:dyDescent="0.3">
      <c r="A133" s="22"/>
      <c r="B133" s="22"/>
      <c r="C133" s="22"/>
      <c r="D133" s="22"/>
      <c r="E133" s="24"/>
      <c r="F133" s="23" t="s">
        <v>61</v>
      </c>
      <c r="G133" s="22"/>
      <c r="H133" s="95"/>
      <c r="I133" s="20"/>
      <c r="J133" s="20"/>
      <c r="K133" s="20"/>
      <c r="L133" s="20"/>
      <c r="M133" s="20"/>
      <c r="N133" s="20"/>
      <c r="O133" s="20"/>
      <c r="P133" s="20"/>
    </row>
    <row r="134" spans="1:16" ht="18.75" x14ac:dyDescent="0.3">
      <c r="A134" s="22"/>
      <c r="B134" s="22"/>
      <c r="C134" s="22"/>
      <c r="D134" s="22"/>
      <c r="E134" s="22"/>
      <c r="F134" s="22"/>
      <c r="G134" s="22"/>
      <c r="H134" s="95"/>
      <c r="I134" s="20"/>
      <c r="J134" s="20"/>
      <c r="K134" s="20"/>
      <c r="L134" s="20"/>
      <c r="M134" s="20"/>
      <c r="N134" s="20"/>
      <c r="O134" s="20"/>
      <c r="P134" s="20"/>
    </row>
    <row r="135" spans="1:16" x14ac:dyDescent="0.25">
      <c r="A135" s="20"/>
      <c r="B135" s="20"/>
      <c r="C135" s="20"/>
      <c r="D135" s="20"/>
      <c r="E135" s="20"/>
      <c r="F135" s="20"/>
      <c r="G135" s="20"/>
      <c r="H135" s="95"/>
      <c r="I135" s="20"/>
      <c r="J135" s="20"/>
      <c r="K135" s="20"/>
      <c r="L135" s="20"/>
      <c r="M135" s="20"/>
      <c r="N135" s="20"/>
      <c r="O135" s="20"/>
      <c r="P135" s="20"/>
    </row>
    <row r="136" spans="1:16" x14ac:dyDescent="0.25">
      <c r="A136" s="20"/>
      <c r="B136" s="20"/>
      <c r="C136" s="20"/>
      <c r="D136" s="20"/>
      <c r="E136" s="20"/>
      <c r="F136" s="21"/>
      <c r="G136" s="21"/>
      <c r="H136" s="96"/>
      <c r="I136" s="21"/>
      <c r="J136" s="21"/>
      <c r="K136" s="21"/>
      <c r="L136" s="21"/>
      <c r="M136" s="21"/>
      <c r="N136" s="20"/>
      <c r="O136" s="20"/>
      <c r="P136" s="20"/>
    </row>
    <row r="137" spans="1:16" x14ac:dyDescent="0.25">
      <c r="C137" s="20"/>
      <c r="D137" s="20"/>
      <c r="E137" s="20"/>
      <c r="F137" s="20"/>
      <c r="G137" s="20"/>
      <c r="H137" s="95"/>
      <c r="I137" s="20"/>
      <c r="J137" s="20"/>
      <c r="K137" s="20"/>
      <c r="L137" s="20"/>
      <c r="M137" s="20"/>
      <c r="N137" s="20"/>
      <c r="O137" s="20"/>
      <c r="P137" s="20"/>
    </row>
    <row r="138" spans="1:16" x14ac:dyDescent="0.25">
      <c r="C138" s="20"/>
      <c r="D138" s="20"/>
      <c r="E138" s="20"/>
      <c r="F138" s="20"/>
      <c r="G138" s="20"/>
      <c r="H138" s="95"/>
      <c r="I138" s="20"/>
      <c r="J138" s="20"/>
      <c r="K138" s="20"/>
      <c r="L138" s="20"/>
      <c r="M138" s="20"/>
      <c r="N138" s="20"/>
      <c r="O138" s="20"/>
      <c r="P138" s="20"/>
    </row>
    <row r="139" spans="1:16" x14ac:dyDescent="0.25">
      <c r="C139" s="20"/>
      <c r="D139" s="20"/>
      <c r="E139" s="20"/>
      <c r="F139" s="20"/>
      <c r="G139" s="20"/>
      <c r="H139" s="95"/>
      <c r="I139" s="20"/>
      <c r="J139" s="20"/>
      <c r="K139" s="20"/>
      <c r="L139" s="20"/>
      <c r="M139" s="20"/>
      <c r="N139" s="20"/>
      <c r="O139" s="20"/>
      <c r="P139" s="20"/>
    </row>
    <row r="140" spans="1:16" x14ac:dyDescent="0.25">
      <c r="C140" s="20"/>
      <c r="D140" s="20"/>
      <c r="E140" s="20"/>
      <c r="F140" s="20"/>
      <c r="G140" s="20"/>
      <c r="H140" s="95"/>
      <c r="I140" s="20"/>
      <c r="J140" s="20"/>
      <c r="K140" s="20"/>
      <c r="L140" s="20"/>
      <c r="M140" s="20"/>
      <c r="N140" s="20"/>
      <c r="O140" s="20"/>
      <c r="P140" s="20"/>
    </row>
    <row r="141" spans="1:16" x14ac:dyDescent="0.25">
      <c r="C141" s="20"/>
      <c r="D141" s="20"/>
      <c r="E141" s="20"/>
      <c r="F141" s="20"/>
      <c r="G141" s="20"/>
      <c r="H141" s="95"/>
      <c r="I141" s="20"/>
      <c r="J141" s="20"/>
      <c r="K141" s="20"/>
      <c r="L141" s="20"/>
      <c r="M141" s="20"/>
      <c r="N141" s="20"/>
      <c r="O141" s="20"/>
      <c r="P141" s="20"/>
    </row>
  </sheetData>
  <sheetProtection algorithmName="SHA-512" hashValue="o6ecMG9bcqGG9FYolinZaDydm4nnWqCQvmVcXBZM0j/RJiAgSVKO7KdFXWvLlBPOb8OPixiRShAdQVH9l2L6og==" saltValue="gKLKmUZxtV0t/gySezlUkQ==" spinCount="100000" sheet="1" objects="1" scenarios="1"/>
  <protectedRanges>
    <protectedRange sqref="D3:G3 C8:G8 A131:G131 E107:G108 E119:G120 E123:G126 I107:I126 E110:G117 I53:I101 I3:I51 F17:F51 F53:F97" name="Диапазон1"/>
  </protectedRanges>
  <sortState ref="A53:I97">
    <sortCondition ref="C53:C97"/>
  </sortState>
  <mergeCells count="72">
    <mergeCell ref="B108:D108"/>
    <mergeCell ref="B111:D115"/>
    <mergeCell ref="E112:G112"/>
    <mergeCell ref="E125:G125"/>
    <mergeCell ref="B124:D124"/>
    <mergeCell ref="E124:G124"/>
    <mergeCell ref="E120:G120"/>
    <mergeCell ref="E121:G121"/>
    <mergeCell ref="B110:D110"/>
    <mergeCell ref="E111:G111"/>
    <mergeCell ref="B121:D121"/>
    <mergeCell ref="E113:G113"/>
    <mergeCell ref="E119:G119"/>
    <mergeCell ref="E110:G110"/>
    <mergeCell ref="H111:H115"/>
    <mergeCell ref="F132:G132"/>
    <mergeCell ref="D131:E131"/>
    <mergeCell ref="D132:E132"/>
    <mergeCell ref="A131:C131"/>
    <mergeCell ref="F131:G131"/>
    <mergeCell ref="A111:A115"/>
    <mergeCell ref="B119:D119"/>
    <mergeCell ref="B117:D117"/>
    <mergeCell ref="E117:G117"/>
    <mergeCell ref="B118:D118"/>
    <mergeCell ref="E118:G118"/>
    <mergeCell ref="E114:G114"/>
    <mergeCell ref="E115:G115"/>
    <mergeCell ref="B116:D116"/>
    <mergeCell ref="E116:G116"/>
    <mergeCell ref="E126:G126"/>
    <mergeCell ref="B120:D120"/>
    <mergeCell ref="B122:D122"/>
    <mergeCell ref="B123:D123"/>
    <mergeCell ref="B126:D126"/>
    <mergeCell ref="B125:D125"/>
    <mergeCell ref="E122:G122"/>
    <mergeCell ref="E123:G123"/>
    <mergeCell ref="A11:B11"/>
    <mergeCell ref="C11:G11"/>
    <mergeCell ref="C6:G6"/>
    <mergeCell ref="C8:G8"/>
    <mergeCell ref="A9:B9"/>
    <mergeCell ref="A10:B10"/>
    <mergeCell ref="A7:B7"/>
    <mergeCell ref="C7:G7"/>
    <mergeCell ref="C9:G9"/>
    <mergeCell ref="C10:G10"/>
    <mergeCell ref="A8:B8"/>
    <mergeCell ref="A6:B6"/>
    <mergeCell ref="A1:G1"/>
    <mergeCell ref="A2:G2"/>
    <mergeCell ref="A4:G4"/>
    <mergeCell ref="A5:G5"/>
    <mergeCell ref="A3:C3"/>
    <mergeCell ref="D3:G3"/>
    <mergeCell ref="C13:G13"/>
    <mergeCell ref="A12:B12"/>
    <mergeCell ref="B109:D109"/>
    <mergeCell ref="A99:F99"/>
    <mergeCell ref="A102:F102"/>
    <mergeCell ref="A13:B13"/>
    <mergeCell ref="C12:G12"/>
    <mergeCell ref="E109:G109"/>
    <mergeCell ref="A106:G106"/>
    <mergeCell ref="A101:F101"/>
    <mergeCell ref="B107:D107"/>
    <mergeCell ref="A98:F98"/>
    <mergeCell ref="A100:F100"/>
    <mergeCell ref="E107:G107"/>
    <mergeCell ref="E108:G108"/>
    <mergeCell ref="A14:G14"/>
  </mergeCells>
  <conditionalFormatting sqref="C8">
    <cfRule type="cellIs" dxfId="22" priority="333" operator="greaterThan">
      <formula>0</formula>
    </cfRule>
    <cfRule type="cellIs" dxfId="21" priority="334" operator="greaterThan">
      <formula>0</formula>
    </cfRule>
  </conditionalFormatting>
  <conditionalFormatting sqref="F17:F51">
    <cfRule type="cellIs" dxfId="20" priority="331" operator="greaterThan">
      <formula>0</formula>
    </cfRule>
    <cfRule type="cellIs" priority="332" operator="greaterThan">
      <formula>0</formula>
    </cfRule>
  </conditionalFormatting>
  <conditionalFormatting sqref="E125">
    <cfRule type="cellIs" dxfId="19" priority="257" operator="greaterThan">
      <formula>0</formula>
    </cfRule>
    <cfRule type="cellIs" priority="258" operator="greaterThan">
      <formula>0</formula>
    </cfRule>
  </conditionalFormatting>
  <conditionalFormatting sqref="E126">
    <cfRule type="cellIs" dxfId="18" priority="255" operator="greaterThan">
      <formula>0</formula>
    </cfRule>
    <cfRule type="cellIs" priority="256" operator="greaterThan">
      <formula>0</formula>
    </cfRule>
  </conditionalFormatting>
  <conditionalFormatting sqref="E108">
    <cfRule type="cellIs" dxfId="17" priority="249" operator="greaterThan">
      <formula>0</formula>
    </cfRule>
    <cfRule type="cellIs" priority="250" operator="greaterThan">
      <formula>0</formula>
    </cfRule>
  </conditionalFormatting>
  <conditionalFormatting sqref="E110:E117">
    <cfRule type="cellIs" dxfId="16" priority="247" operator="greaterThan">
      <formula>0</formula>
    </cfRule>
    <cfRule type="cellIs" priority="248" operator="greaterThan">
      <formula>0</formula>
    </cfRule>
  </conditionalFormatting>
  <conditionalFormatting sqref="E119:E120">
    <cfRule type="cellIs" dxfId="15" priority="241" operator="greaterThan">
      <formula>0</formula>
    </cfRule>
    <cfRule type="cellIs" priority="242" operator="greaterThan">
      <formula>0</formula>
    </cfRule>
  </conditionalFormatting>
  <conditionalFormatting sqref="E123">
    <cfRule type="cellIs" dxfId="14" priority="239" operator="greaterThan">
      <formula>0</formula>
    </cfRule>
    <cfRule type="cellIs" priority="240" operator="greaterThan">
      <formula>0</formula>
    </cfRule>
  </conditionalFormatting>
  <conditionalFormatting sqref="E124">
    <cfRule type="cellIs" dxfId="13" priority="237" operator="greaterThan">
      <formula>0</formula>
    </cfRule>
    <cfRule type="cellIs" priority="238" operator="greaterThan">
      <formula>0</formula>
    </cfRule>
  </conditionalFormatting>
  <conditionalFormatting sqref="E107:G107">
    <cfRule type="cellIs" dxfId="12" priority="56" operator="greaterThan">
      <formula>0</formula>
    </cfRule>
  </conditionalFormatting>
  <conditionalFormatting sqref="D3:G3">
    <cfRule type="cellIs" dxfId="11" priority="53" operator="greaterThan">
      <formula>0</formula>
    </cfRule>
  </conditionalFormatting>
  <conditionalFormatting sqref="F56">
    <cfRule type="cellIs" dxfId="10" priority="39" operator="greaterThan">
      <formula>0</formula>
    </cfRule>
    <cfRule type="cellIs" priority="40" operator="greaterThan">
      <formula>0</formula>
    </cfRule>
  </conditionalFormatting>
  <conditionalFormatting sqref="F53">
    <cfRule type="cellIs" dxfId="9" priority="27" operator="greaterThan">
      <formula>0</formula>
    </cfRule>
    <cfRule type="cellIs" priority="28" operator="greaterThan">
      <formula>0</formula>
    </cfRule>
  </conditionalFormatting>
  <conditionalFormatting sqref="F54">
    <cfRule type="cellIs" dxfId="8" priority="25" operator="greaterThan">
      <formula>0</formula>
    </cfRule>
    <cfRule type="cellIs" priority="26" operator="greaterThan">
      <formula>0</formula>
    </cfRule>
  </conditionalFormatting>
  <conditionalFormatting sqref="F55">
    <cfRule type="cellIs" dxfId="7" priority="23" operator="greaterThan">
      <formula>0</formula>
    </cfRule>
    <cfRule type="cellIs" priority="24" operator="greaterThan">
      <formula>0</formula>
    </cfRule>
  </conditionalFormatting>
  <conditionalFormatting sqref="F57">
    <cfRule type="cellIs" dxfId="6" priority="21" operator="greaterThan">
      <formula>0</formula>
    </cfRule>
    <cfRule type="cellIs" priority="22" operator="greaterThan">
      <formula>0</formula>
    </cfRule>
  </conditionalFormatting>
  <conditionalFormatting sqref="F58">
    <cfRule type="cellIs" dxfId="5" priority="19" operator="greaterThan">
      <formula>0</formula>
    </cfRule>
    <cfRule type="cellIs" priority="20" operator="greaterThan">
      <formula>0</formula>
    </cfRule>
  </conditionalFormatting>
  <conditionalFormatting sqref="F59">
    <cfRule type="cellIs" dxfId="4" priority="17" operator="greaterThan">
      <formula>0</formula>
    </cfRule>
    <cfRule type="cellIs" priority="18" operator="greaterThan">
      <formula>0</formula>
    </cfRule>
  </conditionalFormatting>
  <conditionalFormatting sqref="F60">
    <cfRule type="cellIs" dxfId="3" priority="15" operator="greaterThan">
      <formula>0</formula>
    </cfRule>
    <cfRule type="cellIs" priority="16" operator="greaterThan">
      <formula>0</formula>
    </cfRule>
  </conditionalFormatting>
  <conditionalFormatting sqref="F61">
    <cfRule type="cellIs" dxfId="2" priority="13" operator="greaterThan">
      <formula>0</formula>
    </cfRule>
    <cfRule type="cellIs" priority="14" operator="greaterThan">
      <formula>0</formula>
    </cfRule>
  </conditionalFormatting>
  <conditionalFormatting sqref="F62">
    <cfRule type="cellIs" dxfId="1" priority="11" operator="greaterThan">
      <formula>0</formula>
    </cfRule>
    <cfRule type="cellIs" priority="12" operator="greaterThan">
      <formula>0</formula>
    </cfRule>
  </conditionalFormatting>
  <conditionalFormatting sqref="F63:F97">
    <cfRule type="cellIs" dxfId="0" priority="9" operator="greaterThan">
      <formula>0</formula>
    </cfRule>
    <cfRule type="cellIs" priority="10" operator="greaterThan">
      <formula>0</formula>
    </cfRule>
  </conditionalFormatting>
  <pageMargins left="0.7" right="0.7" top="0.75" bottom="0.75" header="0.3" footer="0.3"/>
  <pageSetup paperSize="9" scale="49" fitToHeight="0" orientation="landscape" r:id="rId1"/>
  <rowBreaks count="3" manualBreakCount="3">
    <brk id="30" max="6" man="1"/>
    <brk id="109" max="6" man="1"/>
    <brk id="13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F5809-D0F0-44BE-A3E5-F19B4870493A}">
  <sheetPr>
    <tabColor theme="4" tint="0.79998168889431442"/>
  </sheetPr>
  <dimension ref="A1:K112"/>
  <sheetViews>
    <sheetView workbookViewId="0">
      <selection activeCell="K13" sqref="K13"/>
    </sheetView>
  </sheetViews>
  <sheetFormatPr defaultColWidth="8.85546875" defaultRowHeight="15" x14ac:dyDescent="0.25"/>
  <cols>
    <col min="1" max="1" width="8.85546875" style="11"/>
    <col min="2" max="2" width="19.28515625" style="11" bestFit="1" customWidth="1"/>
    <col min="3" max="3" width="43.5703125" style="11" customWidth="1"/>
    <col min="4" max="5" width="11.140625" style="11" customWidth="1"/>
    <col min="6" max="7" width="11.85546875" style="11" hidden="1" customWidth="1"/>
    <col min="8" max="9" width="13.85546875" style="11" hidden="1" customWidth="1"/>
    <col min="10" max="11" width="15.7109375" style="11" customWidth="1"/>
    <col min="12" max="12" width="12.42578125" style="11" bestFit="1" customWidth="1"/>
    <col min="13" max="16384" width="8.85546875" style="11"/>
  </cols>
  <sheetData>
    <row r="1" spans="1:11" x14ac:dyDescent="0.25">
      <c r="A1" s="27"/>
      <c r="E1" s="44"/>
    </row>
    <row r="2" spans="1:11" ht="15.75" x14ac:dyDescent="0.25">
      <c r="A2" s="193" t="s">
        <v>35</v>
      </c>
      <c r="B2" s="193"/>
      <c r="E2" s="45" t="s">
        <v>30</v>
      </c>
    </row>
    <row r="3" spans="1:11" ht="15.75" x14ac:dyDescent="0.25">
      <c r="A3" s="194" t="s">
        <v>36</v>
      </c>
      <c r="B3" s="194"/>
      <c r="E3" s="46" t="s">
        <v>31</v>
      </c>
    </row>
    <row r="4" spans="1:11" ht="15.75" x14ac:dyDescent="0.25">
      <c r="A4" s="194" t="s">
        <v>33</v>
      </c>
      <c r="B4" s="194"/>
      <c r="E4" s="46" t="s">
        <v>97</v>
      </c>
    </row>
    <row r="5" spans="1:11" ht="15.75" x14ac:dyDescent="0.25">
      <c r="A5" s="195"/>
      <c r="B5" s="195"/>
      <c r="E5" s="47"/>
    </row>
    <row r="6" spans="1:11" ht="15.75" x14ac:dyDescent="0.25">
      <c r="A6" s="28" t="s">
        <v>34</v>
      </c>
      <c r="B6" s="15"/>
      <c r="E6" s="48" t="s">
        <v>98</v>
      </c>
    </row>
    <row r="7" spans="1:11" ht="15.75" x14ac:dyDescent="0.25">
      <c r="A7" s="28" t="s">
        <v>32</v>
      </c>
      <c r="B7" s="15"/>
      <c r="E7" s="48" t="s">
        <v>32</v>
      </c>
    </row>
    <row r="8" spans="1:11" x14ac:dyDescent="0.25">
      <c r="A8" s="27"/>
      <c r="E8" s="44"/>
    </row>
    <row r="9" spans="1:11" x14ac:dyDescent="0.25">
      <c r="A9" s="27"/>
      <c r="E9" s="44"/>
    </row>
    <row r="10" spans="1:11" ht="15.75" x14ac:dyDescent="0.25">
      <c r="A10" s="196" t="s">
        <v>19</v>
      </c>
      <c r="B10" s="196"/>
      <c r="C10" s="196"/>
      <c r="D10" s="196"/>
      <c r="E10" s="196"/>
      <c r="F10" s="196"/>
      <c r="G10" s="196"/>
      <c r="H10" s="196"/>
      <c r="I10" s="196"/>
      <c r="J10" s="196"/>
      <c r="K10" s="196"/>
    </row>
    <row r="11" spans="1:11" x14ac:dyDescent="0.25">
      <c r="A11" s="191" t="s">
        <v>126</v>
      </c>
      <c r="B11" s="191"/>
      <c r="C11" s="191"/>
      <c r="D11" s="191"/>
      <c r="E11" s="191"/>
      <c r="F11" s="191"/>
      <c r="G11" s="191"/>
      <c r="H11" s="191"/>
      <c r="I11" s="191"/>
      <c r="J11" s="191"/>
      <c r="K11" s="191"/>
    </row>
    <row r="12" spans="1:11" x14ac:dyDescent="0.25">
      <c r="A12" s="192" t="s">
        <v>20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</row>
    <row r="13" spans="1:11" x14ac:dyDescent="0.25">
      <c r="A13" s="27"/>
      <c r="E13" s="44"/>
    </row>
    <row r="14" spans="1:11" ht="27.75" customHeight="1" x14ac:dyDescent="0.25">
      <c r="A14" s="185" t="s">
        <v>11</v>
      </c>
      <c r="B14" s="183" t="s">
        <v>12</v>
      </c>
      <c r="C14" s="187" t="s">
        <v>13</v>
      </c>
      <c r="D14" s="183" t="s">
        <v>14</v>
      </c>
      <c r="E14" s="189" t="s">
        <v>15</v>
      </c>
      <c r="F14" s="180" t="s">
        <v>23</v>
      </c>
      <c r="G14" s="181"/>
      <c r="H14" s="181"/>
      <c r="I14" s="182"/>
      <c r="J14" s="180" t="s">
        <v>16</v>
      </c>
      <c r="K14" s="182"/>
    </row>
    <row r="15" spans="1:11" x14ac:dyDescent="0.25">
      <c r="A15" s="186"/>
      <c r="B15" s="184"/>
      <c r="C15" s="188"/>
      <c r="D15" s="184"/>
      <c r="E15" s="190"/>
      <c r="F15" s="183" t="s">
        <v>26</v>
      </c>
      <c r="G15" s="183" t="s">
        <v>27</v>
      </c>
      <c r="H15" s="183" t="s">
        <v>28</v>
      </c>
      <c r="I15" s="183" t="s">
        <v>29</v>
      </c>
      <c r="J15" s="183" t="s">
        <v>17</v>
      </c>
      <c r="K15" s="183" t="s">
        <v>18</v>
      </c>
    </row>
    <row r="16" spans="1:11" x14ac:dyDescent="0.25">
      <c r="A16" s="186"/>
      <c r="B16" s="184"/>
      <c r="C16" s="188"/>
      <c r="D16" s="184"/>
      <c r="E16" s="190"/>
      <c r="F16" s="184"/>
      <c r="G16" s="184"/>
      <c r="H16" s="184"/>
      <c r="I16" s="184"/>
      <c r="J16" s="184"/>
      <c r="K16" s="184"/>
    </row>
    <row r="17" spans="1:11" x14ac:dyDescent="0.25">
      <c r="A17" s="98" t="s">
        <v>127</v>
      </c>
      <c r="B17" s="99"/>
      <c r="C17" s="100"/>
      <c r="D17" s="102"/>
      <c r="E17" s="103"/>
      <c r="F17" s="33"/>
      <c r="G17" s="33"/>
      <c r="H17" s="33"/>
      <c r="I17" s="33"/>
      <c r="J17" s="33"/>
      <c r="K17" s="31"/>
    </row>
    <row r="18" spans="1:11" ht="120" x14ac:dyDescent="0.25">
      <c r="A18" s="117">
        <v>1</v>
      </c>
      <c r="B18" s="106" t="s">
        <v>128</v>
      </c>
      <c r="C18" s="107" t="s">
        <v>129</v>
      </c>
      <c r="D18" s="105" t="s">
        <v>130</v>
      </c>
      <c r="E18" s="108">
        <v>7</v>
      </c>
      <c r="F18" s="97">
        <f>VLOOKUP(B18,'Форма КП'!$B$17:$G$51,5,FALSE)</f>
        <v>0</v>
      </c>
      <c r="G18" s="97">
        <f>F18*E18</f>
        <v>0</v>
      </c>
      <c r="H18" s="97"/>
      <c r="I18" s="97"/>
      <c r="J18" s="97">
        <f>F18</f>
        <v>0</v>
      </c>
      <c r="K18" s="97">
        <f t="shared" ref="K18:K40" si="0">J18*E18</f>
        <v>0</v>
      </c>
    </row>
    <row r="19" spans="1:11" ht="24" x14ac:dyDescent="0.25">
      <c r="A19" s="116">
        <v>2</v>
      </c>
      <c r="B19" s="106" t="s">
        <v>131</v>
      </c>
      <c r="C19" s="110" t="s">
        <v>132</v>
      </c>
      <c r="D19" s="109" t="s">
        <v>130</v>
      </c>
      <c r="E19" s="111">
        <v>7</v>
      </c>
      <c r="F19" s="29"/>
      <c r="G19" s="29"/>
      <c r="H19" s="84">
        <f>VLOOKUP(B19,'Форма КП'!$B$53:$G$97,5,FALSE)</f>
        <v>0</v>
      </c>
      <c r="I19" s="84">
        <f>H19*E19</f>
        <v>0</v>
      </c>
      <c r="J19" s="32">
        <f>H19</f>
        <v>0</v>
      </c>
      <c r="K19" s="32">
        <f t="shared" si="0"/>
        <v>0</v>
      </c>
    </row>
    <row r="20" spans="1:11" ht="72" x14ac:dyDescent="0.25">
      <c r="A20" s="117">
        <v>3</v>
      </c>
      <c r="B20" s="106" t="s">
        <v>133</v>
      </c>
      <c r="C20" s="107" t="s">
        <v>134</v>
      </c>
      <c r="D20" s="105" t="s">
        <v>130</v>
      </c>
      <c r="E20" s="108">
        <v>7</v>
      </c>
      <c r="F20" s="97">
        <f>VLOOKUP(B20,'Форма КП'!$B$17:$G$51,5,FALSE)</f>
        <v>0</v>
      </c>
      <c r="G20" s="97">
        <f>F20*E20</f>
        <v>0</v>
      </c>
      <c r="H20" s="97"/>
      <c r="I20" s="97"/>
      <c r="J20" s="97">
        <f>F20</f>
        <v>0</v>
      </c>
      <c r="K20" s="97">
        <f t="shared" si="0"/>
        <v>0</v>
      </c>
    </row>
    <row r="21" spans="1:11" x14ac:dyDescent="0.25">
      <c r="A21" s="116">
        <v>4</v>
      </c>
      <c r="B21" s="106" t="s">
        <v>135</v>
      </c>
      <c r="C21" s="110" t="s">
        <v>136</v>
      </c>
      <c r="D21" s="109" t="s">
        <v>130</v>
      </c>
      <c r="E21" s="111">
        <v>7</v>
      </c>
      <c r="F21" s="29"/>
      <c r="G21" s="29"/>
      <c r="H21" s="84">
        <f>VLOOKUP(B21,'Форма КП'!$B$53:$G$97,5,FALSE)</f>
        <v>0</v>
      </c>
      <c r="I21" s="84">
        <f>H21*E21</f>
        <v>0</v>
      </c>
      <c r="J21" s="32">
        <f>H21</f>
        <v>0</v>
      </c>
      <c r="K21" s="32">
        <f t="shared" ref="K21" si="1">J21*E21</f>
        <v>0</v>
      </c>
    </row>
    <row r="22" spans="1:11" ht="132" x14ac:dyDescent="0.25">
      <c r="A22" s="117">
        <v>5</v>
      </c>
      <c r="B22" s="106" t="s">
        <v>137</v>
      </c>
      <c r="C22" s="107" t="s">
        <v>138</v>
      </c>
      <c r="D22" s="105" t="s">
        <v>130</v>
      </c>
      <c r="E22" s="108">
        <v>41</v>
      </c>
      <c r="F22" s="97">
        <f>VLOOKUP(B22,'Форма КП'!$B$17:$G$51,5,FALSE)</f>
        <v>0</v>
      </c>
      <c r="G22" s="97">
        <f>F22*E22</f>
        <v>0</v>
      </c>
      <c r="H22" s="97"/>
      <c r="I22" s="97"/>
      <c r="J22" s="97">
        <f>F22</f>
        <v>0</v>
      </c>
      <c r="K22" s="97">
        <f t="shared" si="0"/>
        <v>0</v>
      </c>
    </row>
    <row r="23" spans="1:11" ht="24" x14ac:dyDescent="0.25">
      <c r="A23" s="116">
        <v>6</v>
      </c>
      <c r="B23" s="106" t="s">
        <v>139</v>
      </c>
      <c r="C23" s="110" t="s">
        <v>140</v>
      </c>
      <c r="D23" s="109" t="s">
        <v>130</v>
      </c>
      <c r="E23" s="111">
        <v>41</v>
      </c>
      <c r="F23" s="29"/>
      <c r="G23" s="29"/>
      <c r="H23" s="84">
        <f>VLOOKUP(B23,'Форма КП'!$B$53:$G$97,5,FALSE)</f>
        <v>0</v>
      </c>
      <c r="I23" s="84">
        <f>H23*E23</f>
        <v>0</v>
      </c>
      <c r="J23" s="32">
        <f>H23</f>
        <v>0</v>
      </c>
      <c r="K23" s="32">
        <f t="shared" ref="K23" si="2">J23*E23</f>
        <v>0</v>
      </c>
    </row>
    <row r="24" spans="1:11" ht="108" x14ac:dyDescent="0.25">
      <c r="A24" s="117">
        <v>7</v>
      </c>
      <c r="B24" s="106" t="s">
        <v>141</v>
      </c>
      <c r="C24" s="107" t="s">
        <v>142</v>
      </c>
      <c r="D24" s="105" t="s">
        <v>130</v>
      </c>
      <c r="E24" s="108">
        <v>7</v>
      </c>
      <c r="F24" s="97">
        <f>VLOOKUP(B24,'Форма КП'!$B$17:$G$51,5,FALSE)</f>
        <v>0</v>
      </c>
      <c r="G24" s="97">
        <f>F24*E24</f>
        <v>0</v>
      </c>
      <c r="H24" s="97"/>
      <c r="I24" s="97"/>
      <c r="J24" s="97">
        <f>F24</f>
        <v>0</v>
      </c>
      <c r="K24" s="97">
        <f t="shared" si="0"/>
        <v>0</v>
      </c>
    </row>
    <row r="25" spans="1:11" x14ac:dyDescent="0.25">
      <c r="A25" s="116">
        <v>8</v>
      </c>
      <c r="B25" s="106" t="s">
        <v>143</v>
      </c>
      <c r="C25" s="110" t="s">
        <v>144</v>
      </c>
      <c r="D25" s="109" t="s">
        <v>130</v>
      </c>
      <c r="E25" s="111">
        <v>7</v>
      </c>
      <c r="F25" s="29"/>
      <c r="G25" s="29"/>
      <c r="H25" s="84">
        <f>VLOOKUP(B25,'Форма КП'!$B$53:$G$97,5,FALSE)</f>
        <v>0</v>
      </c>
      <c r="I25" s="84">
        <f>H25*E25</f>
        <v>0</v>
      </c>
      <c r="J25" s="32">
        <f>H25</f>
        <v>0</v>
      </c>
      <c r="K25" s="32">
        <f t="shared" ref="K25" si="3">J25*E25</f>
        <v>0</v>
      </c>
    </row>
    <row r="26" spans="1:11" ht="120" x14ac:dyDescent="0.25">
      <c r="A26" s="117">
        <v>9</v>
      </c>
      <c r="B26" s="106" t="s">
        <v>145</v>
      </c>
      <c r="C26" s="107" t="s">
        <v>146</v>
      </c>
      <c r="D26" s="105" t="s">
        <v>130</v>
      </c>
      <c r="E26" s="108">
        <v>8</v>
      </c>
      <c r="F26" s="97">
        <f>VLOOKUP(B26,'Форма КП'!$B$17:$G$51,5,FALSE)</f>
        <v>0</v>
      </c>
      <c r="G26" s="97">
        <f>F26*E26</f>
        <v>0</v>
      </c>
      <c r="H26" s="97"/>
      <c r="I26" s="97"/>
      <c r="J26" s="97">
        <f>F26</f>
        <v>0</v>
      </c>
      <c r="K26" s="97">
        <f t="shared" si="0"/>
        <v>0</v>
      </c>
    </row>
    <row r="27" spans="1:11" ht="24" x14ac:dyDescent="0.25">
      <c r="A27" s="116">
        <v>10</v>
      </c>
      <c r="B27" s="106" t="s">
        <v>147</v>
      </c>
      <c r="C27" s="110" t="s">
        <v>148</v>
      </c>
      <c r="D27" s="109" t="s">
        <v>130</v>
      </c>
      <c r="E27" s="111">
        <v>8</v>
      </c>
      <c r="F27" s="29"/>
      <c r="G27" s="29"/>
      <c r="H27" s="84">
        <f>VLOOKUP(B27,'Форма КП'!$B$53:$G$97,5,FALSE)</f>
        <v>0</v>
      </c>
      <c r="I27" s="84">
        <f>H27*E27</f>
        <v>0</v>
      </c>
      <c r="J27" s="32">
        <f>H27</f>
        <v>0</v>
      </c>
      <c r="K27" s="32">
        <f t="shared" ref="K27" si="4">J27*E27</f>
        <v>0</v>
      </c>
    </row>
    <row r="28" spans="1:11" ht="48" x14ac:dyDescent="0.25">
      <c r="A28" s="117">
        <v>11</v>
      </c>
      <c r="B28" s="106" t="s">
        <v>149</v>
      </c>
      <c r="C28" s="107" t="s">
        <v>150</v>
      </c>
      <c r="D28" s="105" t="s">
        <v>130</v>
      </c>
      <c r="E28" s="108">
        <v>16</v>
      </c>
      <c r="F28" s="97">
        <f>VLOOKUP(B28,'Форма КП'!$B$17:$G$51,5,FALSE)</f>
        <v>0</v>
      </c>
      <c r="G28" s="97">
        <f>F28*E28</f>
        <v>0</v>
      </c>
      <c r="H28" s="97"/>
      <c r="I28" s="97"/>
      <c r="J28" s="97">
        <f>F28</f>
        <v>0</v>
      </c>
      <c r="K28" s="97">
        <f t="shared" si="0"/>
        <v>0</v>
      </c>
    </row>
    <row r="29" spans="1:11" x14ac:dyDescent="0.25">
      <c r="A29" s="116">
        <v>12</v>
      </c>
      <c r="B29" s="106" t="s">
        <v>151</v>
      </c>
      <c r="C29" s="110" t="s">
        <v>152</v>
      </c>
      <c r="D29" s="109" t="s">
        <v>130</v>
      </c>
      <c r="E29" s="111">
        <v>16</v>
      </c>
      <c r="F29" s="29"/>
      <c r="G29" s="29"/>
      <c r="H29" s="84">
        <f>VLOOKUP(B29,'Форма КП'!$B$53:$G$97,5,FALSE)</f>
        <v>0</v>
      </c>
      <c r="I29" s="84">
        <f>H29*E29</f>
        <v>0</v>
      </c>
      <c r="J29" s="32">
        <f>H29</f>
        <v>0</v>
      </c>
      <c r="K29" s="32">
        <f t="shared" ref="K29" si="5">J29*E29</f>
        <v>0</v>
      </c>
    </row>
    <row r="30" spans="1:11" ht="144" x14ac:dyDescent="0.25">
      <c r="A30" s="117">
        <v>13</v>
      </c>
      <c r="B30" s="106" t="s">
        <v>153</v>
      </c>
      <c r="C30" s="107" t="s">
        <v>154</v>
      </c>
      <c r="D30" s="105" t="s">
        <v>130</v>
      </c>
      <c r="E30" s="108">
        <v>14</v>
      </c>
      <c r="F30" s="97">
        <f>VLOOKUP(B30,'Форма КП'!$B$17:$G$51,5,FALSE)</f>
        <v>0</v>
      </c>
      <c r="G30" s="97">
        <f>F30*E30</f>
        <v>0</v>
      </c>
      <c r="H30" s="97"/>
      <c r="I30" s="97"/>
      <c r="J30" s="97">
        <f>F30</f>
        <v>0</v>
      </c>
      <c r="K30" s="97">
        <f t="shared" si="0"/>
        <v>0</v>
      </c>
    </row>
    <row r="31" spans="1:11" x14ac:dyDescent="0.25">
      <c r="A31" s="116">
        <v>14</v>
      </c>
      <c r="B31" s="106" t="s">
        <v>155</v>
      </c>
      <c r="C31" s="110" t="s">
        <v>156</v>
      </c>
      <c r="D31" s="109" t="s">
        <v>130</v>
      </c>
      <c r="E31" s="111">
        <v>14</v>
      </c>
      <c r="F31" s="29"/>
      <c r="G31" s="29"/>
      <c r="H31" s="84">
        <f>VLOOKUP(B31,'Форма КП'!$B$53:$G$97,5,FALSE)</f>
        <v>0</v>
      </c>
      <c r="I31" s="84">
        <f>H31*E31</f>
        <v>0</v>
      </c>
      <c r="J31" s="32">
        <f>H31</f>
        <v>0</v>
      </c>
      <c r="K31" s="32">
        <f t="shared" ref="K31" si="6">J31*E31</f>
        <v>0</v>
      </c>
    </row>
    <row r="32" spans="1:11" ht="96" x14ac:dyDescent="0.25">
      <c r="A32" s="117">
        <v>15</v>
      </c>
      <c r="B32" s="106" t="s">
        <v>157</v>
      </c>
      <c r="C32" s="107" t="s">
        <v>158</v>
      </c>
      <c r="D32" s="105" t="s">
        <v>130</v>
      </c>
      <c r="E32" s="108">
        <v>379</v>
      </c>
      <c r="F32" s="97">
        <f>VLOOKUP(B32,'Форма КП'!$B$17:$G$51,5,FALSE)</f>
        <v>0</v>
      </c>
      <c r="G32" s="97">
        <f>F32*E32</f>
        <v>0</v>
      </c>
      <c r="H32" s="97"/>
      <c r="I32" s="97"/>
      <c r="J32" s="97">
        <f>F32</f>
        <v>0</v>
      </c>
      <c r="K32" s="97">
        <f t="shared" si="0"/>
        <v>0</v>
      </c>
    </row>
    <row r="33" spans="1:11" x14ac:dyDescent="0.25">
      <c r="A33" s="116">
        <v>16</v>
      </c>
      <c r="B33" s="106" t="s">
        <v>159</v>
      </c>
      <c r="C33" s="110" t="s">
        <v>160</v>
      </c>
      <c r="D33" s="109" t="s">
        <v>130</v>
      </c>
      <c r="E33" s="111">
        <v>379</v>
      </c>
      <c r="F33" s="29"/>
      <c r="G33" s="29"/>
      <c r="H33" s="84">
        <f>VLOOKUP(B33,'Форма КП'!$B$53:$G$97,5,FALSE)</f>
        <v>0</v>
      </c>
      <c r="I33" s="84">
        <f>H33*E33</f>
        <v>0</v>
      </c>
      <c r="J33" s="32">
        <f>H33</f>
        <v>0</v>
      </c>
      <c r="K33" s="32">
        <f t="shared" ref="K33" si="7">J33*E33</f>
        <v>0</v>
      </c>
    </row>
    <row r="34" spans="1:11" ht="156" x14ac:dyDescent="0.25">
      <c r="A34" s="117">
        <v>17</v>
      </c>
      <c r="B34" s="106" t="s">
        <v>161</v>
      </c>
      <c r="C34" s="107" t="s">
        <v>162</v>
      </c>
      <c r="D34" s="105" t="s">
        <v>130</v>
      </c>
      <c r="E34" s="108">
        <v>7</v>
      </c>
      <c r="F34" s="97">
        <f>VLOOKUP(B34,'Форма КП'!$B$17:$G$51,5,FALSE)</f>
        <v>0</v>
      </c>
      <c r="G34" s="97">
        <f>F34*E34</f>
        <v>0</v>
      </c>
      <c r="H34" s="97"/>
      <c r="I34" s="97"/>
      <c r="J34" s="97">
        <f>F34</f>
        <v>0</v>
      </c>
      <c r="K34" s="97">
        <f t="shared" si="0"/>
        <v>0</v>
      </c>
    </row>
    <row r="35" spans="1:11" x14ac:dyDescent="0.25">
      <c r="A35" s="116">
        <v>18</v>
      </c>
      <c r="B35" s="106" t="s">
        <v>163</v>
      </c>
      <c r="C35" s="110" t="s">
        <v>164</v>
      </c>
      <c r="D35" s="109" t="s">
        <v>130</v>
      </c>
      <c r="E35" s="111">
        <v>7</v>
      </c>
      <c r="F35" s="29"/>
      <c r="G35" s="29"/>
      <c r="H35" s="84">
        <f>VLOOKUP(B35,'Форма КП'!$B$53:$G$97,5,FALSE)</f>
        <v>0</v>
      </c>
      <c r="I35" s="84">
        <f>H35*E35</f>
        <v>0</v>
      </c>
      <c r="J35" s="32">
        <f>H35</f>
        <v>0</v>
      </c>
      <c r="K35" s="32">
        <f t="shared" ref="K35" si="8">J35*E35</f>
        <v>0</v>
      </c>
    </row>
    <row r="36" spans="1:11" ht="156" x14ac:dyDescent="0.25">
      <c r="A36" s="117">
        <v>19</v>
      </c>
      <c r="B36" s="106" t="s">
        <v>165</v>
      </c>
      <c r="C36" s="107" t="s">
        <v>166</v>
      </c>
      <c r="D36" s="105" t="s">
        <v>130</v>
      </c>
      <c r="E36" s="108">
        <v>491</v>
      </c>
      <c r="F36" s="97">
        <f>VLOOKUP(B36,'Форма КП'!$B$17:$G$51,5,FALSE)</f>
        <v>0</v>
      </c>
      <c r="G36" s="97">
        <f>F36*E36</f>
        <v>0</v>
      </c>
      <c r="H36" s="97"/>
      <c r="I36" s="97"/>
      <c r="J36" s="97">
        <f>F36</f>
        <v>0</v>
      </c>
      <c r="K36" s="97">
        <f t="shared" si="0"/>
        <v>0</v>
      </c>
    </row>
    <row r="37" spans="1:11" x14ac:dyDescent="0.25">
      <c r="A37" s="116">
        <v>20</v>
      </c>
      <c r="B37" s="106" t="s">
        <v>167</v>
      </c>
      <c r="C37" s="110" t="s">
        <v>168</v>
      </c>
      <c r="D37" s="109" t="s">
        <v>130</v>
      </c>
      <c r="E37" s="111">
        <v>491</v>
      </c>
      <c r="F37" s="29"/>
      <c r="G37" s="29"/>
      <c r="H37" s="84">
        <f>VLOOKUP(B37,'Форма КП'!$B$53:$G$97,5,FALSE)</f>
        <v>0</v>
      </c>
      <c r="I37" s="84">
        <f>H37*E37</f>
        <v>0</v>
      </c>
      <c r="J37" s="32">
        <f>H37</f>
        <v>0</v>
      </c>
      <c r="K37" s="32">
        <f t="shared" ref="K37" si="9">J37*E37</f>
        <v>0</v>
      </c>
    </row>
    <row r="38" spans="1:11" ht="156" x14ac:dyDescent="0.25">
      <c r="A38" s="117">
        <v>21</v>
      </c>
      <c r="B38" s="106" t="s">
        <v>169</v>
      </c>
      <c r="C38" s="107" t="s">
        <v>170</v>
      </c>
      <c r="D38" s="105" t="s">
        <v>130</v>
      </c>
      <c r="E38" s="108">
        <v>2</v>
      </c>
      <c r="F38" s="97">
        <f>VLOOKUP(B38,'Форма КП'!$B$17:$G$51,5,FALSE)</f>
        <v>0</v>
      </c>
      <c r="G38" s="97">
        <f>F38*E38</f>
        <v>0</v>
      </c>
      <c r="H38" s="97"/>
      <c r="I38" s="97"/>
      <c r="J38" s="97">
        <f>F38</f>
        <v>0</v>
      </c>
      <c r="K38" s="97">
        <f t="shared" si="0"/>
        <v>0</v>
      </c>
    </row>
    <row r="39" spans="1:11" x14ac:dyDescent="0.25">
      <c r="A39" s="116">
        <v>22</v>
      </c>
      <c r="B39" s="106" t="s">
        <v>171</v>
      </c>
      <c r="C39" s="110" t="s">
        <v>172</v>
      </c>
      <c r="D39" s="109" t="s">
        <v>130</v>
      </c>
      <c r="E39" s="111">
        <v>2</v>
      </c>
      <c r="F39" s="29"/>
      <c r="G39" s="29"/>
      <c r="H39" s="84">
        <f>VLOOKUP(B39,'Форма КП'!$B$53:$G$97,5,FALSE)</f>
        <v>0</v>
      </c>
      <c r="I39" s="84">
        <f>H39*E39</f>
        <v>0</v>
      </c>
      <c r="J39" s="32">
        <f>H39</f>
        <v>0</v>
      </c>
      <c r="K39" s="32">
        <f t="shared" ref="K39" si="10">J39*E39</f>
        <v>0</v>
      </c>
    </row>
    <row r="40" spans="1:11" ht="108" x14ac:dyDescent="0.25">
      <c r="A40" s="117">
        <v>23</v>
      </c>
      <c r="B40" s="106" t="s">
        <v>173</v>
      </c>
      <c r="C40" s="107" t="s">
        <v>174</v>
      </c>
      <c r="D40" s="105" t="s">
        <v>130</v>
      </c>
      <c r="E40" s="108">
        <v>332</v>
      </c>
      <c r="F40" s="97">
        <f>VLOOKUP(B40,'Форма КП'!$B$17:$G$51,5,FALSE)</f>
        <v>0</v>
      </c>
      <c r="G40" s="97">
        <f>F40*E40</f>
        <v>0</v>
      </c>
      <c r="H40" s="97"/>
      <c r="I40" s="97"/>
      <c r="J40" s="97">
        <f>F40</f>
        <v>0</v>
      </c>
      <c r="K40" s="97">
        <f t="shared" si="0"/>
        <v>0</v>
      </c>
    </row>
    <row r="41" spans="1:11" ht="24" x14ac:dyDescent="0.25">
      <c r="A41" s="116">
        <v>24</v>
      </c>
      <c r="B41" s="106" t="s">
        <v>175</v>
      </c>
      <c r="C41" s="110" t="s">
        <v>176</v>
      </c>
      <c r="D41" s="109" t="s">
        <v>130</v>
      </c>
      <c r="E41" s="111">
        <v>157</v>
      </c>
      <c r="F41" s="29"/>
      <c r="G41" s="29"/>
      <c r="H41" s="84">
        <f>VLOOKUP(B41,'Форма КП'!$B$53:$G$97,5,FALSE)</f>
        <v>0</v>
      </c>
      <c r="I41" s="84">
        <f t="shared" ref="I41:I42" si="11">H41*E41</f>
        <v>0</v>
      </c>
      <c r="J41" s="32">
        <f t="shared" ref="J41:J42" si="12">H41</f>
        <v>0</v>
      </c>
      <c r="K41" s="32">
        <f t="shared" ref="K41:K42" si="13">J41*E41</f>
        <v>0</v>
      </c>
    </row>
    <row r="42" spans="1:11" ht="24" x14ac:dyDescent="0.25">
      <c r="A42" s="116">
        <v>25</v>
      </c>
      <c r="B42" s="106" t="s">
        <v>177</v>
      </c>
      <c r="C42" s="110" t="s">
        <v>178</v>
      </c>
      <c r="D42" s="109" t="s">
        <v>130</v>
      </c>
      <c r="E42" s="111">
        <v>175</v>
      </c>
      <c r="F42" s="29"/>
      <c r="G42" s="29"/>
      <c r="H42" s="84">
        <f>VLOOKUP(B42,'Форма КП'!$B$53:$G$97,5,FALSE)</f>
        <v>0</v>
      </c>
      <c r="I42" s="84">
        <f t="shared" si="11"/>
        <v>0</v>
      </c>
      <c r="J42" s="32">
        <f t="shared" si="12"/>
        <v>0</v>
      </c>
      <c r="K42" s="32">
        <f t="shared" si="13"/>
        <v>0</v>
      </c>
    </row>
    <row r="43" spans="1:11" ht="156" x14ac:dyDescent="0.25">
      <c r="A43" s="117">
        <v>26</v>
      </c>
      <c r="B43" s="106" t="s">
        <v>179</v>
      </c>
      <c r="C43" s="107" t="s">
        <v>180</v>
      </c>
      <c r="D43" s="105" t="s">
        <v>130</v>
      </c>
      <c r="E43" s="108">
        <v>4</v>
      </c>
      <c r="F43" s="97">
        <f>VLOOKUP(B43,'Форма КП'!$B$17:$G$51,5,FALSE)</f>
        <v>0</v>
      </c>
      <c r="G43" s="97">
        <f>F43*E43</f>
        <v>0</v>
      </c>
      <c r="H43" s="97"/>
      <c r="I43" s="97"/>
      <c r="J43" s="97">
        <f>F43</f>
        <v>0</v>
      </c>
      <c r="K43" s="97">
        <f>J43*E43</f>
        <v>0</v>
      </c>
    </row>
    <row r="44" spans="1:11" x14ac:dyDescent="0.25">
      <c r="A44" s="116">
        <v>27</v>
      </c>
      <c r="B44" s="106" t="s">
        <v>181</v>
      </c>
      <c r="C44" s="110" t="s">
        <v>182</v>
      </c>
      <c r="D44" s="109" t="s">
        <v>130</v>
      </c>
      <c r="E44" s="111">
        <v>4</v>
      </c>
      <c r="F44" s="29"/>
      <c r="G44" s="29"/>
      <c r="H44" s="84">
        <f>VLOOKUP(B44,'Форма КП'!$B$53:$G$97,5,FALSE)</f>
        <v>0</v>
      </c>
      <c r="I44" s="84">
        <f>H44*E44</f>
        <v>0</v>
      </c>
      <c r="J44" s="32">
        <f>H44</f>
        <v>0</v>
      </c>
      <c r="K44" s="32">
        <f t="shared" ref="K44" si="14">J44*E44</f>
        <v>0</v>
      </c>
    </row>
    <row r="45" spans="1:11" ht="108" x14ac:dyDescent="0.25">
      <c r="A45" s="117">
        <v>28</v>
      </c>
      <c r="B45" s="106" t="s">
        <v>183</v>
      </c>
      <c r="C45" s="107" t="s">
        <v>184</v>
      </c>
      <c r="D45" s="105" t="s">
        <v>130</v>
      </c>
      <c r="E45" s="108">
        <v>56</v>
      </c>
      <c r="F45" s="97">
        <f>VLOOKUP(B45,'Форма КП'!$B$17:$G$51,5,FALSE)</f>
        <v>0</v>
      </c>
      <c r="G45" s="97">
        <f>F45*E45</f>
        <v>0</v>
      </c>
      <c r="H45" s="97"/>
      <c r="I45" s="97"/>
      <c r="J45" s="97">
        <f>F45</f>
        <v>0</v>
      </c>
      <c r="K45" s="97">
        <f>J45*E45</f>
        <v>0</v>
      </c>
    </row>
    <row r="46" spans="1:11" x14ac:dyDescent="0.25">
      <c r="A46" s="116">
        <v>29</v>
      </c>
      <c r="B46" s="106" t="s">
        <v>185</v>
      </c>
      <c r="C46" s="110" t="s">
        <v>186</v>
      </c>
      <c r="D46" s="109" t="s">
        <v>130</v>
      </c>
      <c r="E46" s="111">
        <v>35</v>
      </c>
      <c r="F46" s="29"/>
      <c r="G46" s="29"/>
      <c r="H46" s="84">
        <f>VLOOKUP(B46,'Форма КП'!$B$53:$G$97,5,FALSE)</f>
        <v>0</v>
      </c>
      <c r="I46" s="84">
        <f t="shared" ref="I46:I48" si="15">H46*E46</f>
        <v>0</v>
      </c>
      <c r="J46" s="32">
        <f t="shared" ref="J46:J48" si="16">H46</f>
        <v>0</v>
      </c>
      <c r="K46" s="32">
        <f t="shared" ref="K46:K48" si="17">J46*E46</f>
        <v>0</v>
      </c>
    </row>
    <row r="47" spans="1:11" x14ac:dyDescent="0.25">
      <c r="A47" s="116">
        <v>30</v>
      </c>
      <c r="B47" s="106" t="s">
        <v>187</v>
      </c>
      <c r="C47" s="110" t="s">
        <v>188</v>
      </c>
      <c r="D47" s="109" t="s">
        <v>130</v>
      </c>
      <c r="E47" s="111">
        <v>14</v>
      </c>
      <c r="F47" s="29"/>
      <c r="G47" s="29"/>
      <c r="H47" s="84">
        <f>VLOOKUP(B47,'Форма КП'!$B$53:$G$97,5,FALSE)</f>
        <v>0</v>
      </c>
      <c r="I47" s="84">
        <f t="shared" si="15"/>
        <v>0</v>
      </c>
      <c r="J47" s="32">
        <f t="shared" si="16"/>
        <v>0</v>
      </c>
      <c r="K47" s="32">
        <f t="shared" si="17"/>
        <v>0</v>
      </c>
    </row>
    <row r="48" spans="1:11" x14ac:dyDescent="0.25">
      <c r="A48" s="116">
        <v>31</v>
      </c>
      <c r="B48" s="106" t="s">
        <v>189</v>
      </c>
      <c r="C48" s="110" t="s">
        <v>190</v>
      </c>
      <c r="D48" s="109" t="s">
        <v>130</v>
      </c>
      <c r="E48" s="111">
        <v>7</v>
      </c>
      <c r="F48" s="29"/>
      <c r="G48" s="29"/>
      <c r="H48" s="84">
        <f>VLOOKUP(B48,'Форма КП'!$B$53:$G$97,5,FALSE)</f>
        <v>0</v>
      </c>
      <c r="I48" s="84">
        <f t="shared" si="15"/>
        <v>0</v>
      </c>
      <c r="J48" s="32">
        <f t="shared" si="16"/>
        <v>0</v>
      </c>
      <c r="K48" s="32">
        <f t="shared" si="17"/>
        <v>0</v>
      </c>
    </row>
    <row r="49" spans="1:11" ht="48" x14ac:dyDescent="0.25">
      <c r="A49" s="117">
        <v>32</v>
      </c>
      <c r="B49" s="106" t="s">
        <v>191</v>
      </c>
      <c r="C49" s="107" t="s">
        <v>192</v>
      </c>
      <c r="D49" s="105" t="s">
        <v>130</v>
      </c>
      <c r="E49" s="108">
        <v>7</v>
      </c>
      <c r="F49" s="97">
        <f>VLOOKUP(B49,'Форма КП'!$B$17:$G$51,5,FALSE)</f>
        <v>0</v>
      </c>
      <c r="G49" s="97">
        <f>F49*E49</f>
        <v>0</v>
      </c>
      <c r="H49" s="97"/>
      <c r="I49" s="97"/>
      <c r="J49" s="97">
        <f>F49</f>
        <v>0</v>
      </c>
      <c r="K49" s="97">
        <f>J49*E49</f>
        <v>0</v>
      </c>
    </row>
    <row r="50" spans="1:11" x14ac:dyDescent="0.25">
      <c r="A50" s="116">
        <v>33</v>
      </c>
      <c r="B50" s="106" t="s">
        <v>193</v>
      </c>
      <c r="C50" s="110" t="s">
        <v>194</v>
      </c>
      <c r="D50" s="109" t="s">
        <v>130</v>
      </c>
      <c r="E50" s="111">
        <v>7</v>
      </c>
      <c r="F50" s="29"/>
      <c r="G50" s="29"/>
      <c r="H50" s="84">
        <f>VLOOKUP(B50,'Форма КП'!$B$53:$G$97,5,FALSE)</f>
        <v>0</v>
      </c>
      <c r="I50" s="84">
        <f>H50*E50</f>
        <v>0</v>
      </c>
      <c r="J50" s="32">
        <f>H50</f>
        <v>0</v>
      </c>
      <c r="K50" s="32">
        <f t="shared" ref="K50" si="18">J50*E50</f>
        <v>0</v>
      </c>
    </row>
    <row r="51" spans="1:11" s="85" customFormat="1" x14ac:dyDescent="0.25">
      <c r="A51" s="104" t="s">
        <v>195</v>
      </c>
      <c r="B51" s="112"/>
      <c r="C51" s="113"/>
      <c r="D51" s="101"/>
      <c r="E51" s="118"/>
      <c r="F51" s="114"/>
      <c r="G51" s="114"/>
      <c r="H51" s="114"/>
      <c r="I51" s="114"/>
      <c r="J51" s="114"/>
      <c r="K51" s="115"/>
    </row>
    <row r="52" spans="1:11" ht="108" x14ac:dyDescent="0.25">
      <c r="A52" s="117">
        <v>34</v>
      </c>
      <c r="B52" s="106" t="s">
        <v>196</v>
      </c>
      <c r="C52" s="107" t="s">
        <v>197</v>
      </c>
      <c r="D52" s="105" t="s">
        <v>130</v>
      </c>
      <c r="E52" s="108">
        <v>990</v>
      </c>
      <c r="F52" s="97">
        <f>VLOOKUP(B52,'Форма КП'!$B$17:$G$51,5,FALSE)</f>
        <v>0</v>
      </c>
      <c r="G52" s="97">
        <f>F52*E52</f>
        <v>0</v>
      </c>
      <c r="H52" s="97"/>
      <c r="I52" s="97"/>
      <c r="J52" s="97">
        <f>F52</f>
        <v>0</v>
      </c>
      <c r="K52" s="97">
        <f t="shared" ref="K52:K61" si="19">J52*E52</f>
        <v>0</v>
      </c>
    </row>
    <row r="53" spans="1:11" ht="24" x14ac:dyDescent="0.25">
      <c r="A53" s="116">
        <v>35</v>
      </c>
      <c r="B53" s="106" t="s">
        <v>198</v>
      </c>
      <c r="C53" s="110" t="s">
        <v>199</v>
      </c>
      <c r="D53" s="109" t="s">
        <v>130</v>
      </c>
      <c r="E53" s="111">
        <v>990</v>
      </c>
      <c r="F53" s="29"/>
      <c r="G53" s="29"/>
      <c r="H53" s="84">
        <f>VLOOKUP(B53,'Форма КП'!$B$53:$G$97,5,FALSE)</f>
        <v>0</v>
      </c>
      <c r="I53" s="84">
        <f>H53*E53</f>
        <v>0</v>
      </c>
      <c r="J53" s="32">
        <f>H53</f>
        <v>0</v>
      </c>
      <c r="K53" s="32">
        <f t="shared" si="19"/>
        <v>0</v>
      </c>
    </row>
    <row r="54" spans="1:11" ht="108" x14ac:dyDescent="0.25">
      <c r="A54" s="117">
        <v>36</v>
      </c>
      <c r="B54" s="106" t="s">
        <v>200</v>
      </c>
      <c r="C54" s="107" t="s">
        <v>201</v>
      </c>
      <c r="D54" s="105" t="s">
        <v>130</v>
      </c>
      <c r="E54" s="108">
        <v>48</v>
      </c>
      <c r="F54" s="97">
        <f>VLOOKUP(B54,'Форма КП'!$B$17:$G$51,5,FALSE)</f>
        <v>0</v>
      </c>
      <c r="G54" s="97">
        <f>F54*E54</f>
        <v>0</v>
      </c>
      <c r="H54" s="97"/>
      <c r="I54" s="97"/>
      <c r="J54" s="97">
        <f>F54</f>
        <v>0</v>
      </c>
      <c r="K54" s="97">
        <f t="shared" si="19"/>
        <v>0</v>
      </c>
    </row>
    <row r="55" spans="1:11" ht="24" x14ac:dyDescent="0.25">
      <c r="A55" s="116">
        <v>37</v>
      </c>
      <c r="B55" s="106" t="s">
        <v>202</v>
      </c>
      <c r="C55" s="110" t="s">
        <v>203</v>
      </c>
      <c r="D55" s="109" t="s">
        <v>130</v>
      </c>
      <c r="E55" s="111">
        <v>48</v>
      </c>
      <c r="F55" s="29"/>
      <c r="G55" s="29"/>
      <c r="H55" s="84">
        <f>VLOOKUP(B55,'Форма КП'!$B$53:$G$97,5,FALSE)</f>
        <v>0</v>
      </c>
      <c r="I55" s="84">
        <f>H55*E55</f>
        <v>0</v>
      </c>
      <c r="J55" s="32">
        <f>H55</f>
        <v>0</v>
      </c>
      <c r="K55" s="32">
        <f t="shared" si="19"/>
        <v>0</v>
      </c>
    </row>
    <row r="56" spans="1:11" ht="72" x14ac:dyDescent="0.25">
      <c r="A56" s="117">
        <v>38</v>
      </c>
      <c r="B56" s="106" t="s">
        <v>204</v>
      </c>
      <c r="C56" s="107" t="s">
        <v>205</v>
      </c>
      <c r="D56" s="105" t="s">
        <v>130</v>
      </c>
      <c r="E56" s="108">
        <v>1482</v>
      </c>
      <c r="F56" s="97">
        <f>VLOOKUP(B56,'Форма КП'!$B$17:$G$51,5,FALSE)</f>
        <v>0</v>
      </c>
      <c r="G56" s="97">
        <f>F56*E56</f>
        <v>0</v>
      </c>
      <c r="H56" s="97"/>
      <c r="I56" s="97"/>
      <c r="J56" s="97">
        <f>F56</f>
        <v>0</v>
      </c>
      <c r="K56" s="97">
        <f t="shared" si="19"/>
        <v>0</v>
      </c>
    </row>
    <row r="57" spans="1:11" ht="24" x14ac:dyDescent="0.25">
      <c r="A57" s="116">
        <v>39</v>
      </c>
      <c r="B57" s="106" t="s">
        <v>206</v>
      </c>
      <c r="C57" s="110" t="s">
        <v>207</v>
      </c>
      <c r="D57" s="109" t="s">
        <v>130</v>
      </c>
      <c r="E57" s="111">
        <v>1482</v>
      </c>
      <c r="F57" s="29"/>
      <c r="G57" s="29"/>
      <c r="H57" s="84">
        <f>VLOOKUP(B57,'Форма КП'!$B$53:$G$97,5,FALSE)</f>
        <v>0</v>
      </c>
      <c r="I57" s="84">
        <f>H57*E57</f>
        <v>0</v>
      </c>
      <c r="J57" s="32">
        <f>H57</f>
        <v>0</v>
      </c>
      <c r="K57" s="32">
        <f t="shared" si="19"/>
        <v>0</v>
      </c>
    </row>
    <row r="58" spans="1:11" ht="108" x14ac:dyDescent="0.25">
      <c r="A58" s="117">
        <v>40</v>
      </c>
      <c r="B58" s="106" t="s">
        <v>208</v>
      </c>
      <c r="C58" s="107" t="s">
        <v>209</v>
      </c>
      <c r="D58" s="105" t="s">
        <v>130</v>
      </c>
      <c r="E58" s="108">
        <v>267</v>
      </c>
      <c r="F58" s="97">
        <f>VLOOKUP(B58,'Форма КП'!$B$17:$G$51,5,FALSE)</f>
        <v>0</v>
      </c>
      <c r="G58" s="97">
        <f>F58*E58</f>
        <v>0</v>
      </c>
      <c r="H58" s="97"/>
      <c r="I58" s="97"/>
      <c r="J58" s="97">
        <f>F58</f>
        <v>0</v>
      </c>
      <c r="K58" s="97">
        <f t="shared" si="19"/>
        <v>0</v>
      </c>
    </row>
    <row r="59" spans="1:11" ht="24" x14ac:dyDescent="0.25">
      <c r="A59" s="116">
        <v>41</v>
      </c>
      <c r="B59" s="106" t="s">
        <v>210</v>
      </c>
      <c r="C59" s="110" t="s">
        <v>211</v>
      </c>
      <c r="D59" s="109" t="s">
        <v>130</v>
      </c>
      <c r="E59" s="111">
        <v>267</v>
      </c>
      <c r="F59" s="29"/>
      <c r="G59" s="29"/>
      <c r="H59" s="84">
        <f>VLOOKUP(B59,'Форма КП'!$B$53:$G$97,5,FALSE)</f>
        <v>0</v>
      </c>
      <c r="I59" s="84">
        <f>H59*E59</f>
        <v>0</v>
      </c>
      <c r="J59" s="32">
        <f>H59</f>
        <v>0</v>
      </c>
      <c r="K59" s="32">
        <f t="shared" si="19"/>
        <v>0</v>
      </c>
    </row>
    <row r="60" spans="1:11" ht="72" x14ac:dyDescent="0.25">
      <c r="A60" s="117">
        <v>42</v>
      </c>
      <c r="B60" s="106" t="s">
        <v>212</v>
      </c>
      <c r="C60" s="107" t="s">
        <v>213</v>
      </c>
      <c r="D60" s="105" t="s">
        <v>130</v>
      </c>
      <c r="E60" s="108">
        <v>326</v>
      </c>
      <c r="F60" s="97">
        <f>VLOOKUP(B60,'Форма КП'!$B$17:$G$51,5,FALSE)</f>
        <v>0</v>
      </c>
      <c r="G60" s="97">
        <f>F60*E60</f>
        <v>0</v>
      </c>
      <c r="H60" s="97"/>
      <c r="I60" s="97"/>
      <c r="J60" s="97">
        <f>F60</f>
        <v>0</v>
      </c>
      <c r="K60" s="97">
        <f t="shared" si="19"/>
        <v>0</v>
      </c>
    </row>
    <row r="61" spans="1:11" ht="24" x14ac:dyDescent="0.25">
      <c r="A61" s="116">
        <v>43</v>
      </c>
      <c r="B61" s="106" t="s">
        <v>214</v>
      </c>
      <c r="C61" s="110" t="s">
        <v>215</v>
      </c>
      <c r="D61" s="109" t="s">
        <v>130</v>
      </c>
      <c r="E61" s="111">
        <v>326</v>
      </c>
      <c r="F61" s="29"/>
      <c r="G61" s="29"/>
      <c r="H61" s="84">
        <f>VLOOKUP(B61,'Форма КП'!$B$53:$G$97,5,FALSE)</f>
        <v>0</v>
      </c>
      <c r="I61" s="84">
        <f>H61*E61</f>
        <v>0</v>
      </c>
      <c r="J61" s="32">
        <f>H61</f>
        <v>0</v>
      </c>
      <c r="K61" s="32">
        <f t="shared" si="19"/>
        <v>0</v>
      </c>
    </row>
    <row r="62" spans="1:11" s="85" customFormat="1" x14ac:dyDescent="0.25">
      <c r="A62" s="104" t="s">
        <v>216</v>
      </c>
      <c r="B62" s="112"/>
      <c r="C62" s="113"/>
      <c r="D62" s="101"/>
      <c r="E62" s="118"/>
      <c r="F62" s="114"/>
      <c r="G62" s="114"/>
      <c r="H62" s="114"/>
      <c r="I62" s="114"/>
      <c r="J62" s="114"/>
      <c r="K62" s="115"/>
    </row>
    <row r="63" spans="1:11" ht="120" x14ac:dyDescent="0.25">
      <c r="A63" s="117">
        <v>44</v>
      </c>
      <c r="B63" s="106" t="s">
        <v>217</v>
      </c>
      <c r="C63" s="107" t="s">
        <v>218</v>
      </c>
      <c r="D63" s="105" t="s">
        <v>130</v>
      </c>
      <c r="E63" s="108">
        <v>363</v>
      </c>
      <c r="F63" s="97">
        <f>VLOOKUP(B63,'Форма КП'!$B$17:$G$51,5,FALSE)</f>
        <v>0</v>
      </c>
      <c r="G63" s="97">
        <f>F63*E63</f>
        <v>0</v>
      </c>
      <c r="H63" s="97"/>
      <c r="I63" s="97"/>
      <c r="J63" s="97">
        <f>F63</f>
        <v>0</v>
      </c>
      <c r="K63" s="97">
        <f>J63*E63</f>
        <v>0</v>
      </c>
    </row>
    <row r="64" spans="1:11" ht="24" x14ac:dyDescent="0.25">
      <c r="A64" s="116">
        <v>45</v>
      </c>
      <c r="B64" s="106" t="s">
        <v>219</v>
      </c>
      <c r="C64" s="110" t="s">
        <v>220</v>
      </c>
      <c r="D64" s="109" t="s">
        <v>130</v>
      </c>
      <c r="E64" s="111">
        <v>363</v>
      </c>
      <c r="F64" s="29"/>
      <c r="G64" s="29"/>
      <c r="H64" s="84">
        <f>VLOOKUP(B64,'Форма КП'!$B$53:$G$97,5,FALSE)</f>
        <v>0</v>
      </c>
      <c r="I64" s="84">
        <f>H64*E64</f>
        <v>0</v>
      </c>
      <c r="J64" s="32">
        <f>H64</f>
        <v>0</v>
      </c>
      <c r="K64" s="32">
        <f t="shared" ref="K64" si="20">J64*E64</f>
        <v>0</v>
      </c>
    </row>
    <row r="65" spans="1:11" ht="120" x14ac:dyDescent="0.25">
      <c r="A65" s="117">
        <v>46</v>
      </c>
      <c r="B65" s="106" t="s">
        <v>221</v>
      </c>
      <c r="C65" s="107" t="s">
        <v>222</v>
      </c>
      <c r="D65" s="105" t="s">
        <v>130</v>
      </c>
      <c r="E65" s="108">
        <v>338</v>
      </c>
      <c r="F65" s="97">
        <f>VLOOKUP(B65,'Форма КП'!$B$17:$G$51,5,FALSE)</f>
        <v>0</v>
      </c>
      <c r="G65" s="97">
        <f>F65*E65</f>
        <v>0</v>
      </c>
      <c r="H65" s="97"/>
      <c r="I65" s="97"/>
      <c r="J65" s="97">
        <f>F65</f>
        <v>0</v>
      </c>
      <c r="K65" s="97">
        <f>J65*E65</f>
        <v>0</v>
      </c>
    </row>
    <row r="66" spans="1:11" ht="24" x14ac:dyDescent="0.25">
      <c r="A66" s="116">
        <v>47</v>
      </c>
      <c r="B66" s="106" t="s">
        <v>223</v>
      </c>
      <c r="C66" s="110" t="s">
        <v>224</v>
      </c>
      <c r="D66" s="109" t="s">
        <v>130</v>
      </c>
      <c r="E66" s="111">
        <v>283</v>
      </c>
      <c r="F66" s="29"/>
      <c r="G66" s="29"/>
      <c r="H66" s="84">
        <f>VLOOKUP(B66,'Форма КП'!$B$53:$G$97,5,FALSE)</f>
        <v>0</v>
      </c>
      <c r="I66" s="84">
        <f t="shared" ref="I66:I68" si="21">H66*E66</f>
        <v>0</v>
      </c>
      <c r="J66" s="32">
        <f t="shared" ref="J66:J68" si="22">H66</f>
        <v>0</v>
      </c>
      <c r="K66" s="32">
        <f t="shared" ref="K66:K68" si="23">J66*E66</f>
        <v>0</v>
      </c>
    </row>
    <row r="67" spans="1:11" ht="24" x14ac:dyDescent="0.25">
      <c r="A67" s="116">
        <v>48</v>
      </c>
      <c r="B67" s="106" t="s">
        <v>225</v>
      </c>
      <c r="C67" s="110" t="s">
        <v>226</v>
      </c>
      <c r="D67" s="109" t="s">
        <v>130</v>
      </c>
      <c r="E67" s="111">
        <v>24</v>
      </c>
      <c r="F67" s="29"/>
      <c r="G67" s="29"/>
      <c r="H67" s="84">
        <f>VLOOKUP(B67,'Форма КП'!$B$53:$G$97,5,FALSE)</f>
        <v>0</v>
      </c>
      <c r="I67" s="84">
        <f t="shared" si="21"/>
        <v>0</v>
      </c>
      <c r="J67" s="32">
        <f t="shared" si="22"/>
        <v>0</v>
      </c>
      <c r="K67" s="32">
        <f t="shared" si="23"/>
        <v>0</v>
      </c>
    </row>
    <row r="68" spans="1:11" ht="24" x14ac:dyDescent="0.25">
      <c r="A68" s="116">
        <v>49</v>
      </c>
      <c r="B68" s="106" t="s">
        <v>227</v>
      </c>
      <c r="C68" s="110" t="s">
        <v>228</v>
      </c>
      <c r="D68" s="109" t="s">
        <v>130</v>
      </c>
      <c r="E68" s="111">
        <v>31</v>
      </c>
      <c r="F68" s="29"/>
      <c r="G68" s="29"/>
      <c r="H68" s="84">
        <f>VLOOKUP(B68,'Форма КП'!$B$53:$G$97,5,FALSE)</f>
        <v>0</v>
      </c>
      <c r="I68" s="84">
        <f t="shared" si="21"/>
        <v>0</v>
      </c>
      <c r="J68" s="32">
        <f t="shared" si="22"/>
        <v>0</v>
      </c>
      <c r="K68" s="32">
        <f t="shared" si="23"/>
        <v>0</v>
      </c>
    </row>
    <row r="69" spans="1:11" s="85" customFormat="1" x14ac:dyDescent="0.25">
      <c r="A69" s="104" t="s">
        <v>229</v>
      </c>
      <c r="B69" s="112"/>
      <c r="C69" s="113"/>
      <c r="D69" s="101"/>
      <c r="E69" s="118"/>
      <c r="F69" s="114"/>
      <c r="G69" s="114"/>
      <c r="H69" s="114"/>
      <c r="I69" s="114"/>
      <c r="J69" s="114"/>
      <c r="K69" s="115"/>
    </row>
    <row r="70" spans="1:11" ht="144" x14ac:dyDescent="0.25">
      <c r="A70" s="117">
        <v>50</v>
      </c>
      <c r="B70" s="106" t="s">
        <v>230</v>
      </c>
      <c r="C70" s="107" t="s">
        <v>231</v>
      </c>
      <c r="D70" s="105" t="s">
        <v>130</v>
      </c>
      <c r="E70" s="108">
        <v>7</v>
      </c>
      <c r="F70" s="97">
        <f>VLOOKUP(B70,'Форма КП'!$B$17:$G$51,5,FALSE)</f>
        <v>0</v>
      </c>
      <c r="G70" s="97">
        <f>F70*E70</f>
        <v>0</v>
      </c>
      <c r="H70" s="97"/>
      <c r="I70" s="97"/>
      <c r="J70" s="97">
        <f>F70</f>
        <v>0</v>
      </c>
      <c r="K70" s="97">
        <f>J70*E70</f>
        <v>0</v>
      </c>
    </row>
    <row r="71" spans="1:11" ht="24" x14ac:dyDescent="0.25">
      <c r="A71" s="116">
        <v>51</v>
      </c>
      <c r="B71" s="106" t="s">
        <v>232</v>
      </c>
      <c r="C71" s="110" t="s">
        <v>233</v>
      </c>
      <c r="D71" s="109" t="s">
        <v>130</v>
      </c>
      <c r="E71" s="111">
        <v>7</v>
      </c>
      <c r="F71" s="29"/>
      <c r="G71" s="29"/>
      <c r="H71" s="84">
        <f>VLOOKUP(B71,'Форма КП'!$B$53:$G$97,5,FALSE)</f>
        <v>0</v>
      </c>
      <c r="I71" s="84">
        <f t="shared" ref="I71:I73" si="24">H71*E71</f>
        <v>0</v>
      </c>
      <c r="J71" s="32">
        <f t="shared" ref="J71:J73" si="25">H71</f>
        <v>0</v>
      </c>
      <c r="K71" s="32">
        <f t="shared" ref="K71:K73" si="26">J71*E71</f>
        <v>0</v>
      </c>
    </row>
    <row r="72" spans="1:11" ht="24" x14ac:dyDescent="0.25">
      <c r="A72" s="116">
        <v>52</v>
      </c>
      <c r="B72" s="106" t="s">
        <v>234</v>
      </c>
      <c r="C72" s="110" t="s">
        <v>235</v>
      </c>
      <c r="D72" s="109" t="s">
        <v>130</v>
      </c>
      <c r="E72" s="111">
        <v>112</v>
      </c>
      <c r="F72" s="29"/>
      <c r="G72" s="29"/>
      <c r="H72" s="84">
        <f>VLOOKUP(B72,'Форма КП'!$B$53:$G$97,5,FALSE)</f>
        <v>0</v>
      </c>
      <c r="I72" s="84">
        <f t="shared" si="24"/>
        <v>0</v>
      </c>
      <c r="J72" s="32">
        <f t="shared" si="25"/>
        <v>0</v>
      </c>
      <c r="K72" s="32">
        <f t="shared" si="26"/>
        <v>0</v>
      </c>
    </row>
    <row r="73" spans="1:11" x14ac:dyDescent="0.25">
      <c r="A73" s="116">
        <v>53</v>
      </c>
      <c r="B73" s="106" t="s">
        <v>236</v>
      </c>
      <c r="C73" s="110" t="s">
        <v>237</v>
      </c>
      <c r="D73" s="109" t="s">
        <v>130</v>
      </c>
      <c r="E73" s="111">
        <v>28</v>
      </c>
      <c r="F73" s="29"/>
      <c r="G73" s="29"/>
      <c r="H73" s="84">
        <f>VLOOKUP(B73,'Форма КП'!$B$53:$G$97,5,FALSE)</f>
        <v>0</v>
      </c>
      <c r="I73" s="84">
        <f t="shared" si="24"/>
        <v>0</v>
      </c>
      <c r="J73" s="32">
        <f t="shared" si="25"/>
        <v>0</v>
      </c>
      <c r="K73" s="32">
        <f t="shared" si="26"/>
        <v>0</v>
      </c>
    </row>
    <row r="74" spans="1:11" s="85" customFormat="1" x14ac:dyDescent="0.25">
      <c r="A74" s="104" t="s">
        <v>238</v>
      </c>
      <c r="B74" s="112"/>
      <c r="C74" s="113"/>
      <c r="D74" s="101"/>
      <c r="E74" s="118"/>
      <c r="F74" s="114"/>
      <c r="G74" s="114"/>
      <c r="H74" s="114"/>
      <c r="I74" s="114"/>
      <c r="J74" s="114"/>
      <c r="K74" s="115"/>
    </row>
    <row r="75" spans="1:11" ht="36" x14ac:dyDescent="0.25">
      <c r="A75" s="117">
        <v>54</v>
      </c>
      <c r="B75" s="106" t="s">
        <v>239</v>
      </c>
      <c r="C75" s="107" t="s">
        <v>240</v>
      </c>
      <c r="D75" s="105" t="s">
        <v>130</v>
      </c>
      <c r="E75" s="108">
        <v>491</v>
      </c>
      <c r="F75" s="97">
        <f>VLOOKUP(B75,'Форма КП'!$B$17:$G$51,5,FALSE)</f>
        <v>0</v>
      </c>
      <c r="G75" s="97">
        <f t="shared" ref="G75:G76" si="27">F75*E75</f>
        <v>0</v>
      </c>
      <c r="H75" s="97"/>
      <c r="I75" s="97"/>
      <c r="J75" s="97">
        <f t="shared" ref="J75:J76" si="28">F75</f>
        <v>0</v>
      </c>
      <c r="K75" s="97">
        <f t="shared" ref="K75:K76" si="29">J75*E75</f>
        <v>0</v>
      </c>
    </row>
    <row r="76" spans="1:11" ht="48" x14ac:dyDescent="0.25">
      <c r="A76" s="117">
        <v>55</v>
      </c>
      <c r="B76" s="106" t="s">
        <v>241</v>
      </c>
      <c r="C76" s="107" t="s">
        <v>242</v>
      </c>
      <c r="D76" s="105" t="s">
        <v>130</v>
      </c>
      <c r="E76" s="108">
        <v>3</v>
      </c>
      <c r="F76" s="97">
        <f>VLOOKUP(B76,'Форма КП'!$B$17:$G$51,5,FALSE)</f>
        <v>0</v>
      </c>
      <c r="G76" s="97">
        <f t="shared" si="27"/>
        <v>0</v>
      </c>
      <c r="H76" s="97"/>
      <c r="I76" s="97"/>
      <c r="J76" s="97">
        <f t="shared" si="28"/>
        <v>0</v>
      </c>
      <c r="K76" s="97">
        <f t="shared" si="29"/>
        <v>0</v>
      </c>
    </row>
    <row r="77" spans="1:11" x14ac:dyDescent="0.25">
      <c r="A77" s="98" t="s">
        <v>243</v>
      </c>
      <c r="B77" s="99"/>
      <c r="C77" s="100"/>
      <c r="D77" s="102"/>
      <c r="E77" s="119"/>
      <c r="F77" s="33"/>
      <c r="G77" s="33"/>
      <c r="H77" s="33"/>
      <c r="I77" s="33"/>
      <c r="J77" s="33"/>
      <c r="K77" s="31"/>
    </row>
    <row r="78" spans="1:11" s="85" customFormat="1" x14ac:dyDescent="0.25">
      <c r="A78" s="104" t="s">
        <v>244</v>
      </c>
      <c r="B78" s="112"/>
      <c r="C78" s="113"/>
      <c r="D78" s="101"/>
      <c r="E78" s="118"/>
      <c r="F78" s="114"/>
      <c r="G78" s="114"/>
      <c r="H78" s="114"/>
      <c r="I78" s="114"/>
      <c r="J78" s="114"/>
      <c r="K78" s="115"/>
    </row>
    <row r="79" spans="1:11" ht="84" x14ac:dyDescent="0.25">
      <c r="A79" s="117">
        <v>56</v>
      </c>
      <c r="B79" s="106" t="s">
        <v>245</v>
      </c>
      <c r="C79" s="107" t="s">
        <v>246</v>
      </c>
      <c r="D79" s="105" t="s">
        <v>6</v>
      </c>
      <c r="E79" s="108">
        <v>31526</v>
      </c>
      <c r="F79" s="97">
        <f>VLOOKUP(B79,'Форма КП'!$B$17:$G$51,5,FALSE)</f>
        <v>0</v>
      </c>
      <c r="G79" s="97">
        <f>F79*E79</f>
        <v>0</v>
      </c>
      <c r="H79" s="97"/>
      <c r="I79" s="97"/>
      <c r="J79" s="97">
        <f>F79</f>
        <v>0</v>
      </c>
      <c r="K79" s="97">
        <f>J79*E79</f>
        <v>0</v>
      </c>
    </row>
    <row r="80" spans="1:11" ht="24" x14ac:dyDescent="0.25">
      <c r="A80" s="116">
        <v>57</v>
      </c>
      <c r="B80" s="106" t="s">
        <v>247</v>
      </c>
      <c r="C80" s="110" t="s">
        <v>248</v>
      </c>
      <c r="D80" s="109" t="s">
        <v>6</v>
      </c>
      <c r="E80" s="111">
        <v>31526</v>
      </c>
      <c r="F80" s="29"/>
      <c r="G80" s="29"/>
      <c r="H80" s="84">
        <f>VLOOKUP(B80,'Форма КП'!$B$53:$G$97,5,FALSE)</f>
        <v>0</v>
      </c>
      <c r="I80" s="84">
        <f t="shared" ref="I80:I82" si="30">H80*E80</f>
        <v>0</v>
      </c>
      <c r="J80" s="32">
        <f t="shared" ref="J80:J82" si="31">H80</f>
        <v>0</v>
      </c>
      <c r="K80" s="32">
        <f t="shared" ref="K80:K82" si="32">J80*E80</f>
        <v>0</v>
      </c>
    </row>
    <row r="81" spans="1:11" ht="36" x14ac:dyDescent="0.25">
      <c r="A81" s="116">
        <v>58</v>
      </c>
      <c r="B81" s="106" t="s">
        <v>249</v>
      </c>
      <c r="C81" s="110" t="s">
        <v>250</v>
      </c>
      <c r="D81" s="109" t="s">
        <v>6</v>
      </c>
      <c r="E81" s="111">
        <v>174</v>
      </c>
      <c r="F81" s="29"/>
      <c r="G81" s="29"/>
      <c r="H81" s="84">
        <f>VLOOKUP(B81,'Форма КП'!$B$53:$G$97,5,FALSE)</f>
        <v>0</v>
      </c>
      <c r="I81" s="84">
        <f t="shared" si="30"/>
        <v>0</v>
      </c>
      <c r="J81" s="32">
        <f t="shared" si="31"/>
        <v>0</v>
      </c>
      <c r="K81" s="32">
        <f t="shared" si="32"/>
        <v>0</v>
      </c>
    </row>
    <row r="82" spans="1:11" ht="36" x14ac:dyDescent="0.25">
      <c r="A82" s="116">
        <v>59</v>
      </c>
      <c r="B82" s="106" t="s">
        <v>251</v>
      </c>
      <c r="C82" s="110" t="s">
        <v>252</v>
      </c>
      <c r="D82" s="109" t="s">
        <v>253</v>
      </c>
      <c r="E82" s="111">
        <v>792</v>
      </c>
      <c r="F82" s="29"/>
      <c r="G82" s="29"/>
      <c r="H82" s="84">
        <f>VLOOKUP(B82,'Форма КП'!$B$53:$G$97,5,FALSE)</f>
        <v>0</v>
      </c>
      <c r="I82" s="84">
        <f t="shared" si="30"/>
        <v>0</v>
      </c>
      <c r="J82" s="32">
        <f t="shared" si="31"/>
        <v>0</v>
      </c>
      <c r="K82" s="32">
        <f t="shared" si="32"/>
        <v>0</v>
      </c>
    </row>
    <row r="83" spans="1:11" ht="84" x14ac:dyDescent="0.25">
      <c r="A83" s="117">
        <v>60</v>
      </c>
      <c r="B83" s="106" t="s">
        <v>254</v>
      </c>
      <c r="C83" s="107" t="s">
        <v>255</v>
      </c>
      <c r="D83" s="105" t="s">
        <v>6</v>
      </c>
      <c r="E83" s="108">
        <v>1512</v>
      </c>
      <c r="F83" s="97">
        <f>VLOOKUP(B83,'Форма КП'!$B$17:$G$51,5,FALSE)</f>
        <v>0</v>
      </c>
      <c r="G83" s="97">
        <f>F83*E83</f>
        <v>0</v>
      </c>
      <c r="H83" s="97"/>
      <c r="I83" s="97"/>
      <c r="J83" s="97">
        <f>F83</f>
        <v>0</v>
      </c>
      <c r="K83" s="97">
        <f>J83*E83</f>
        <v>0</v>
      </c>
    </row>
    <row r="84" spans="1:11" ht="24" x14ac:dyDescent="0.25">
      <c r="A84" s="116">
        <v>61</v>
      </c>
      <c r="B84" s="106" t="s">
        <v>256</v>
      </c>
      <c r="C84" s="110" t="s">
        <v>257</v>
      </c>
      <c r="D84" s="109" t="s">
        <v>130</v>
      </c>
      <c r="E84" s="111">
        <v>504</v>
      </c>
      <c r="F84" s="29"/>
      <c r="G84" s="29"/>
      <c r="H84" s="84">
        <f>VLOOKUP(B84,'Форма КП'!$B$53:$G$97,5,FALSE)</f>
        <v>0</v>
      </c>
      <c r="I84" s="84">
        <f t="shared" ref="I84:I87" si="33">H84*E84</f>
        <v>0</v>
      </c>
      <c r="J84" s="32">
        <f t="shared" ref="J84:J87" si="34">H84</f>
        <v>0</v>
      </c>
      <c r="K84" s="32">
        <f t="shared" ref="K84:K87" si="35">J84*E84</f>
        <v>0</v>
      </c>
    </row>
    <row r="85" spans="1:11" ht="24" x14ac:dyDescent="0.25">
      <c r="A85" s="116">
        <v>62</v>
      </c>
      <c r="B85" s="106" t="s">
        <v>258</v>
      </c>
      <c r="C85" s="110" t="s">
        <v>259</v>
      </c>
      <c r="D85" s="109" t="s">
        <v>130</v>
      </c>
      <c r="E85" s="111">
        <v>1260</v>
      </c>
      <c r="F85" s="29"/>
      <c r="G85" s="29"/>
      <c r="H85" s="84">
        <f>VLOOKUP(B85,'Форма КП'!$B$53:$G$97,5,FALSE)</f>
        <v>0</v>
      </c>
      <c r="I85" s="84">
        <f t="shared" si="33"/>
        <v>0</v>
      </c>
      <c r="J85" s="32">
        <f t="shared" si="34"/>
        <v>0</v>
      </c>
      <c r="K85" s="32">
        <f t="shared" si="35"/>
        <v>0</v>
      </c>
    </row>
    <row r="86" spans="1:11" x14ac:dyDescent="0.25">
      <c r="A86" s="116">
        <v>63</v>
      </c>
      <c r="B86" s="106" t="s">
        <v>260</v>
      </c>
      <c r="C86" s="110" t="s">
        <v>261</v>
      </c>
      <c r="D86" s="109" t="s">
        <v>130</v>
      </c>
      <c r="E86" s="111">
        <v>2520</v>
      </c>
      <c r="F86" s="29"/>
      <c r="G86" s="29"/>
      <c r="H86" s="84">
        <f>VLOOKUP(B86,'Форма КП'!$B$53:$G$97,5,FALSE)</f>
        <v>0</v>
      </c>
      <c r="I86" s="84">
        <f t="shared" si="33"/>
        <v>0</v>
      </c>
      <c r="J86" s="32">
        <f t="shared" si="34"/>
        <v>0</v>
      </c>
      <c r="K86" s="32">
        <f t="shared" si="35"/>
        <v>0</v>
      </c>
    </row>
    <row r="87" spans="1:11" x14ac:dyDescent="0.25">
      <c r="A87" s="116">
        <v>64</v>
      </c>
      <c r="B87" s="106" t="s">
        <v>262</v>
      </c>
      <c r="C87" s="110" t="s">
        <v>263</v>
      </c>
      <c r="D87" s="109" t="s">
        <v>130</v>
      </c>
      <c r="E87" s="111">
        <v>2520</v>
      </c>
      <c r="F87" s="29"/>
      <c r="G87" s="29"/>
      <c r="H87" s="84">
        <f>VLOOKUP(B87,'Форма КП'!$B$53:$G$97,5,FALSE)</f>
        <v>0</v>
      </c>
      <c r="I87" s="84">
        <f t="shared" si="33"/>
        <v>0</v>
      </c>
      <c r="J87" s="32">
        <f t="shared" si="34"/>
        <v>0</v>
      </c>
      <c r="K87" s="32">
        <f t="shared" si="35"/>
        <v>0</v>
      </c>
    </row>
    <row r="88" spans="1:11" ht="108" x14ac:dyDescent="0.25">
      <c r="A88" s="117">
        <v>65</v>
      </c>
      <c r="B88" s="106" t="s">
        <v>264</v>
      </c>
      <c r="C88" s="107" t="s">
        <v>265</v>
      </c>
      <c r="D88" s="105" t="s">
        <v>6</v>
      </c>
      <c r="E88" s="108">
        <v>14</v>
      </c>
      <c r="F88" s="97">
        <f>VLOOKUP(B88,'Форма КП'!$B$17:$G$51,5,FALSE)</f>
        <v>0</v>
      </c>
      <c r="G88" s="97">
        <f>F88*E88</f>
        <v>0</v>
      </c>
      <c r="H88" s="97"/>
      <c r="I88" s="97"/>
      <c r="J88" s="97">
        <f>F88</f>
        <v>0</v>
      </c>
      <c r="K88" s="97">
        <f>J88*E88</f>
        <v>0</v>
      </c>
    </row>
    <row r="89" spans="1:11" ht="24" x14ac:dyDescent="0.25">
      <c r="A89" s="116">
        <v>66</v>
      </c>
      <c r="B89" s="106" t="s">
        <v>266</v>
      </c>
      <c r="C89" s="110" t="s">
        <v>267</v>
      </c>
      <c r="D89" s="109" t="s">
        <v>6</v>
      </c>
      <c r="E89" s="111">
        <v>14</v>
      </c>
      <c r="F89" s="29"/>
      <c r="G89" s="29"/>
      <c r="H89" s="84">
        <f>VLOOKUP(B89,'Форма КП'!$B$53:$G$97,5,FALSE)</f>
        <v>0</v>
      </c>
      <c r="I89" s="84">
        <f>H89*E89</f>
        <v>0</v>
      </c>
      <c r="J89" s="32">
        <f>H89</f>
        <v>0</v>
      </c>
      <c r="K89" s="32">
        <f t="shared" ref="K89" si="36">J89*E89</f>
        <v>0</v>
      </c>
    </row>
    <row r="90" spans="1:11" ht="84" x14ac:dyDescent="0.25">
      <c r="A90" s="117">
        <v>67</v>
      </c>
      <c r="B90" s="106" t="s">
        <v>268</v>
      </c>
      <c r="C90" s="107" t="s">
        <v>269</v>
      </c>
      <c r="D90" s="105" t="s">
        <v>130</v>
      </c>
      <c r="E90" s="108">
        <v>240</v>
      </c>
      <c r="F90" s="97">
        <f>VLOOKUP(B90,'Форма КП'!$B$17:$G$51,5,FALSE)</f>
        <v>0</v>
      </c>
      <c r="G90" s="97">
        <f>F90*E90</f>
        <v>0</v>
      </c>
      <c r="H90" s="97"/>
      <c r="I90" s="97"/>
      <c r="J90" s="97">
        <f>F90</f>
        <v>0</v>
      </c>
      <c r="K90" s="97">
        <f>J90*E90</f>
        <v>0</v>
      </c>
    </row>
    <row r="91" spans="1:11" ht="36" x14ac:dyDescent="0.25">
      <c r="A91" s="116">
        <v>68</v>
      </c>
      <c r="B91" s="106" t="s">
        <v>270</v>
      </c>
      <c r="C91" s="110" t="s">
        <v>271</v>
      </c>
      <c r="D91" s="109" t="s">
        <v>130</v>
      </c>
      <c r="E91" s="111">
        <v>240</v>
      </c>
      <c r="F91" s="29"/>
      <c r="G91" s="29"/>
      <c r="H91" s="84">
        <f>VLOOKUP(B91,'Форма КП'!$B$53:$G$97,5,FALSE)</f>
        <v>0</v>
      </c>
      <c r="I91" s="84">
        <f>H91*E91</f>
        <v>0</v>
      </c>
      <c r="J91" s="32">
        <f>H91</f>
        <v>0</v>
      </c>
      <c r="K91" s="32">
        <f t="shared" ref="K91" si="37">J91*E91</f>
        <v>0</v>
      </c>
    </row>
    <row r="92" spans="1:11" s="85" customFormat="1" x14ac:dyDescent="0.25">
      <c r="A92" s="104" t="s">
        <v>272</v>
      </c>
      <c r="B92" s="112"/>
      <c r="C92" s="113"/>
      <c r="D92" s="101"/>
      <c r="E92" s="118"/>
      <c r="F92" s="114"/>
      <c r="G92" s="114"/>
      <c r="H92" s="114"/>
      <c r="I92" s="114"/>
      <c r="J92" s="114"/>
      <c r="K92" s="115"/>
    </row>
    <row r="93" spans="1:11" ht="72" x14ac:dyDescent="0.25">
      <c r="A93" s="117">
        <v>69</v>
      </c>
      <c r="B93" s="106" t="s">
        <v>273</v>
      </c>
      <c r="C93" s="107" t="s">
        <v>274</v>
      </c>
      <c r="D93" s="105" t="s">
        <v>6</v>
      </c>
      <c r="E93" s="108">
        <v>33038</v>
      </c>
      <c r="F93" s="97">
        <f>VLOOKUP(B93,'Форма КП'!$B$17:$G$51,5,FALSE)</f>
        <v>0</v>
      </c>
      <c r="G93" s="97">
        <f t="shared" ref="G93:G94" si="38">F93*E93</f>
        <v>0</v>
      </c>
      <c r="H93" s="97"/>
      <c r="I93" s="97"/>
      <c r="J93" s="97">
        <f t="shared" ref="J93:J94" si="39">F93</f>
        <v>0</v>
      </c>
      <c r="K93" s="97">
        <f t="shared" ref="K93:K97" si="40">J93*E93</f>
        <v>0</v>
      </c>
    </row>
    <row r="94" spans="1:11" ht="60" x14ac:dyDescent="0.25">
      <c r="A94" s="117">
        <v>70</v>
      </c>
      <c r="B94" s="106" t="s">
        <v>275</v>
      </c>
      <c r="C94" s="107" t="s">
        <v>276</v>
      </c>
      <c r="D94" s="105" t="s">
        <v>6</v>
      </c>
      <c r="E94" s="108">
        <v>246</v>
      </c>
      <c r="F94" s="97">
        <f>VLOOKUP(B94,'Форма КП'!$B$17:$G$51,5,FALSE)</f>
        <v>0</v>
      </c>
      <c r="G94" s="97">
        <f t="shared" si="38"/>
        <v>0</v>
      </c>
      <c r="H94" s="97"/>
      <c r="I94" s="97"/>
      <c r="J94" s="97">
        <f t="shared" si="39"/>
        <v>0</v>
      </c>
      <c r="K94" s="97">
        <f t="shared" si="40"/>
        <v>0</v>
      </c>
    </row>
    <row r="95" spans="1:11" x14ac:dyDescent="0.25">
      <c r="A95" s="116">
        <v>71</v>
      </c>
      <c r="B95" s="106" t="s">
        <v>277</v>
      </c>
      <c r="C95" s="110" t="s">
        <v>278</v>
      </c>
      <c r="D95" s="109" t="s">
        <v>6</v>
      </c>
      <c r="E95" s="111">
        <v>3977</v>
      </c>
      <c r="F95" s="29"/>
      <c r="G95" s="29"/>
      <c r="H95" s="84">
        <f>VLOOKUP(B95,'Форма КП'!$B$53:$G$97,5,FALSE)</f>
        <v>0</v>
      </c>
      <c r="I95" s="84">
        <f t="shared" ref="I95:I97" si="41">H95*E95</f>
        <v>0</v>
      </c>
      <c r="J95" s="32">
        <f t="shared" ref="J95:J97" si="42">H95</f>
        <v>0</v>
      </c>
      <c r="K95" s="32">
        <f t="shared" si="40"/>
        <v>0</v>
      </c>
    </row>
    <row r="96" spans="1:11" x14ac:dyDescent="0.25">
      <c r="A96" s="116">
        <v>72</v>
      </c>
      <c r="B96" s="106" t="s">
        <v>279</v>
      </c>
      <c r="C96" s="110" t="s">
        <v>280</v>
      </c>
      <c r="D96" s="109" t="s">
        <v>6</v>
      </c>
      <c r="E96" s="111">
        <v>27776</v>
      </c>
      <c r="F96" s="29"/>
      <c r="G96" s="29"/>
      <c r="H96" s="84">
        <f>VLOOKUP(B96,'Форма КП'!$B$53:$G$97,5,FALSE)</f>
        <v>0</v>
      </c>
      <c r="I96" s="84">
        <f t="shared" si="41"/>
        <v>0</v>
      </c>
      <c r="J96" s="32">
        <f t="shared" si="42"/>
        <v>0</v>
      </c>
      <c r="K96" s="32">
        <f t="shared" si="40"/>
        <v>0</v>
      </c>
    </row>
    <row r="97" spans="1:11" x14ac:dyDescent="0.25">
      <c r="A97" s="116">
        <v>73</v>
      </c>
      <c r="B97" s="106" t="s">
        <v>281</v>
      </c>
      <c r="C97" s="110" t="s">
        <v>282</v>
      </c>
      <c r="D97" s="109" t="s">
        <v>6</v>
      </c>
      <c r="E97" s="111">
        <v>2195</v>
      </c>
      <c r="F97" s="29"/>
      <c r="G97" s="29"/>
      <c r="H97" s="84">
        <f>VLOOKUP(B97,'Форма КП'!$B$53:$G$97,5,FALSE)</f>
        <v>0</v>
      </c>
      <c r="I97" s="84">
        <f t="shared" si="41"/>
        <v>0</v>
      </c>
      <c r="J97" s="32">
        <f t="shared" si="42"/>
        <v>0</v>
      </c>
      <c r="K97" s="32">
        <f t="shared" si="40"/>
        <v>0</v>
      </c>
    </row>
    <row r="98" spans="1:11" s="85" customFormat="1" x14ac:dyDescent="0.25">
      <c r="A98" s="104" t="s">
        <v>283</v>
      </c>
      <c r="B98" s="112"/>
      <c r="C98" s="113"/>
      <c r="D98" s="101"/>
      <c r="E98" s="118"/>
      <c r="F98" s="114"/>
      <c r="G98" s="114"/>
      <c r="H98" s="114"/>
      <c r="I98" s="114"/>
      <c r="J98" s="114"/>
      <c r="K98" s="115"/>
    </row>
    <row r="99" spans="1:11" ht="84" x14ac:dyDescent="0.25">
      <c r="A99" s="117">
        <v>74</v>
      </c>
      <c r="B99" s="106" t="s">
        <v>284</v>
      </c>
      <c r="C99" s="107" t="s">
        <v>285</v>
      </c>
      <c r="D99" s="105" t="s">
        <v>286</v>
      </c>
      <c r="E99" s="108">
        <v>2100</v>
      </c>
      <c r="F99" s="97">
        <f>VLOOKUP(B99,'Форма КП'!$B$17:$G$51,5,FALSE)</f>
        <v>0</v>
      </c>
      <c r="G99" s="97">
        <f t="shared" ref="G99:G101" si="43">F99*E99</f>
        <v>0</v>
      </c>
      <c r="H99" s="97"/>
      <c r="I99" s="97"/>
      <c r="J99" s="97">
        <f t="shared" ref="J99:J101" si="44">F99</f>
        <v>0</v>
      </c>
      <c r="K99" s="97">
        <f t="shared" ref="K99:K104" si="45">J99*E99</f>
        <v>0</v>
      </c>
    </row>
    <row r="100" spans="1:11" ht="84" x14ac:dyDescent="0.25">
      <c r="A100" s="117">
        <v>75</v>
      </c>
      <c r="B100" s="106" t="s">
        <v>287</v>
      </c>
      <c r="C100" s="107" t="s">
        <v>288</v>
      </c>
      <c r="D100" s="105" t="s">
        <v>286</v>
      </c>
      <c r="E100" s="108">
        <v>210</v>
      </c>
      <c r="F100" s="97">
        <f>VLOOKUP(B100,'Форма КП'!$B$17:$G$51,5,FALSE)</f>
        <v>0</v>
      </c>
      <c r="G100" s="97">
        <f t="shared" si="43"/>
        <v>0</v>
      </c>
      <c r="H100" s="97"/>
      <c r="I100" s="97"/>
      <c r="J100" s="97">
        <f t="shared" si="44"/>
        <v>0</v>
      </c>
      <c r="K100" s="97">
        <f t="shared" si="45"/>
        <v>0</v>
      </c>
    </row>
    <row r="101" spans="1:11" ht="144" x14ac:dyDescent="0.25">
      <c r="A101" s="117">
        <v>76</v>
      </c>
      <c r="B101" s="106" t="s">
        <v>289</v>
      </c>
      <c r="C101" s="107" t="s">
        <v>290</v>
      </c>
      <c r="D101" s="105" t="s">
        <v>130</v>
      </c>
      <c r="E101" s="108">
        <v>2310</v>
      </c>
      <c r="F101" s="97">
        <f>VLOOKUP(B101,'Форма КП'!$B$17:$G$51,5,FALSE)</f>
        <v>0</v>
      </c>
      <c r="G101" s="97">
        <f t="shared" si="43"/>
        <v>0</v>
      </c>
      <c r="H101" s="97"/>
      <c r="I101" s="97"/>
      <c r="J101" s="97">
        <f t="shared" si="44"/>
        <v>0</v>
      </c>
      <c r="K101" s="97">
        <f t="shared" si="45"/>
        <v>0</v>
      </c>
    </row>
    <row r="102" spans="1:11" ht="24" x14ac:dyDescent="0.25">
      <c r="A102" s="116">
        <v>77</v>
      </c>
      <c r="B102" s="106" t="s">
        <v>291</v>
      </c>
      <c r="C102" s="110" t="s">
        <v>292</v>
      </c>
      <c r="D102" s="109" t="s">
        <v>6</v>
      </c>
      <c r="E102" s="111">
        <v>420</v>
      </c>
      <c r="F102" s="29"/>
      <c r="G102" s="29"/>
      <c r="H102" s="84">
        <f>VLOOKUP(B102,'Форма КП'!$B$53:$G$97,5,FALSE)</f>
        <v>0</v>
      </c>
      <c r="I102" s="84">
        <f t="shared" ref="I102:I104" si="46">H102*E102</f>
        <v>0</v>
      </c>
      <c r="J102" s="32">
        <f t="shared" ref="J102:J104" si="47">H102</f>
        <v>0</v>
      </c>
      <c r="K102" s="32">
        <f t="shared" si="45"/>
        <v>0</v>
      </c>
    </row>
    <row r="103" spans="1:11" ht="24" x14ac:dyDescent="0.25">
      <c r="A103" s="116">
        <v>78</v>
      </c>
      <c r="B103" s="106" t="s">
        <v>293</v>
      </c>
      <c r="C103" s="110" t="s">
        <v>294</v>
      </c>
      <c r="D103" s="109" t="s">
        <v>6</v>
      </c>
      <c r="E103" s="111">
        <v>42</v>
      </c>
      <c r="F103" s="29"/>
      <c r="G103" s="29"/>
      <c r="H103" s="84">
        <f>VLOOKUP(B103,'Форма КП'!$B$53:$G$97,5,FALSE)</f>
        <v>0</v>
      </c>
      <c r="I103" s="84">
        <f t="shared" si="46"/>
        <v>0</v>
      </c>
      <c r="J103" s="32">
        <f t="shared" si="47"/>
        <v>0</v>
      </c>
      <c r="K103" s="32">
        <f t="shared" si="45"/>
        <v>0</v>
      </c>
    </row>
    <row r="104" spans="1:11" x14ac:dyDescent="0.25">
      <c r="A104" s="116">
        <v>79</v>
      </c>
      <c r="B104" s="106" t="s">
        <v>295</v>
      </c>
      <c r="C104" s="110" t="s">
        <v>296</v>
      </c>
      <c r="D104" s="109" t="s">
        <v>130</v>
      </c>
      <c r="E104" s="111">
        <v>220</v>
      </c>
      <c r="F104" s="29"/>
      <c r="G104" s="29"/>
      <c r="H104" s="84">
        <f>VLOOKUP(B104,'Форма КП'!$B$53:$G$97,5,FALSE)</f>
        <v>0</v>
      </c>
      <c r="I104" s="84">
        <f t="shared" si="46"/>
        <v>0</v>
      </c>
      <c r="J104" s="32">
        <f t="shared" si="47"/>
        <v>0</v>
      </c>
      <c r="K104" s="32">
        <f t="shared" si="45"/>
        <v>0</v>
      </c>
    </row>
    <row r="105" spans="1:11" x14ac:dyDescent="0.25">
      <c r="A105" s="98" t="s">
        <v>297</v>
      </c>
      <c r="B105" s="99"/>
      <c r="C105" s="100"/>
      <c r="D105" s="102"/>
      <c r="E105" s="119"/>
      <c r="F105" s="33"/>
      <c r="G105" s="33"/>
      <c r="H105" s="33"/>
      <c r="I105" s="33"/>
      <c r="J105" s="33"/>
      <c r="K105" s="31"/>
    </row>
    <row r="106" spans="1:11" ht="24" x14ac:dyDescent="0.25">
      <c r="A106" s="117">
        <v>80</v>
      </c>
      <c r="B106" s="106" t="s">
        <v>298</v>
      </c>
      <c r="C106" s="107" t="s">
        <v>299</v>
      </c>
      <c r="D106" s="105" t="s">
        <v>300</v>
      </c>
      <c r="E106" s="108">
        <v>3613</v>
      </c>
      <c r="F106" s="97">
        <f>VLOOKUP(B106,'Форма КП'!$B$17:$G$51,5,FALSE)</f>
        <v>0</v>
      </c>
      <c r="G106" s="97">
        <f>F106*E106</f>
        <v>0</v>
      </c>
      <c r="H106" s="97"/>
      <c r="I106" s="97"/>
      <c r="J106" s="97">
        <f>F106</f>
        <v>0</v>
      </c>
      <c r="K106" s="97">
        <f>J106*E106</f>
        <v>0</v>
      </c>
    </row>
    <row r="107" spans="1:11" x14ac:dyDescent="0.25">
      <c r="A107" s="177" t="s">
        <v>22</v>
      </c>
      <c r="B107" s="178"/>
      <c r="C107" s="178"/>
      <c r="D107" s="178"/>
      <c r="E107" s="178"/>
      <c r="F107" s="178"/>
      <c r="G107" s="178"/>
      <c r="H107" s="178"/>
      <c r="I107" s="178"/>
      <c r="J107" s="179"/>
      <c r="K107" s="12">
        <f>SUM(K17:K106)</f>
        <v>0</v>
      </c>
    </row>
    <row r="108" spans="1:11" x14ac:dyDescent="0.25">
      <c r="A108" s="174" t="s">
        <v>24</v>
      </c>
      <c r="B108" s="175"/>
      <c r="C108" s="175"/>
      <c r="D108" s="175"/>
      <c r="E108" s="175"/>
      <c r="F108" s="175"/>
      <c r="G108" s="175"/>
      <c r="H108" s="175"/>
      <c r="I108" s="175"/>
      <c r="J108" s="176"/>
      <c r="K108" s="13">
        <f>SUM(G17:G106)</f>
        <v>0</v>
      </c>
    </row>
    <row r="109" spans="1:11" x14ac:dyDescent="0.25">
      <c r="A109" s="174" t="s">
        <v>25</v>
      </c>
      <c r="B109" s="175"/>
      <c r="C109" s="175"/>
      <c r="D109" s="175"/>
      <c r="E109" s="175"/>
      <c r="F109" s="175"/>
      <c r="G109" s="175"/>
      <c r="H109" s="175"/>
      <c r="I109" s="175"/>
      <c r="J109" s="176"/>
      <c r="K109" s="13">
        <f>SUM(I17:I106)</f>
        <v>0</v>
      </c>
    </row>
    <row r="110" spans="1:11" x14ac:dyDescent="0.25">
      <c r="A110" s="171" t="s">
        <v>21</v>
      </c>
      <c r="B110" s="172"/>
      <c r="C110" s="172"/>
      <c r="D110" s="172"/>
      <c r="E110" s="172"/>
      <c r="F110" s="172"/>
      <c r="G110" s="172"/>
      <c r="H110" s="172"/>
      <c r="I110" s="172"/>
      <c r="J110" s="173"/>
      <c r="K110" s="12">
        <f>IF('Форма КП'!E107&lt;20%,K109*0.2,0)</f>
        <v>0</v>
      </c>
    </row>
    <row r="111" spans="1:11" x14ac:dyDescent="0.25">
      <c r="A111" s="177" t="str">
        <f>IF('Форма КП'!E107=0,"Без НДС в связи с применением УСН","НДС " &amp; TEXT('Форма КП'!E107,"0%"))</f>
        <v>Без НДС в связи с применением УСН</v>
      </c>
      <c r="B111" s="178"/>
      <c r="C111" s="178"/>
      <c r="D111" s="178"/>
      <c r="E111" s="178"/>
      <c r="F111" s="178"/>
      <c r="G111" s="178"/>
      <c r="H111" s="178"/>
      <c r="I111" s="178"/>
      <c r="J111" s="179"/>
      <c r="K111" s="12">
        <f>SUM(K108:K110)*'Форма КП'!E107</f>
        <v>0</v>
      </c>
    </row>
    <row r="112" spans="1:11" x14ac:dyDescent="0.25">
      <c r="A112" s="177" t="s">
        <v>22</v>
      </c>
      <c r="B112" s="178"/>
      <c r="C112" s="178"/>
      <c r="D112" s="178"/>
      <c r="E112" s="178"/>
      <c r="F112" s="178"/>
      <c r="G112" s="178"/>
      <c r="H112" s="178"/>
      <c r="I112" s="178"/>
      <c r="J112" s="179"/>
      <c r="K112" s="12">
        <f>K107+K110+K111</f>
        <v>0</v>
      </c>
    </row>
  </sheetData>
  <sheetProtection algorithmName="SHA-512" hashValue="U8SLyzeFNFY1VmTyVDU/QoC79hZkbWAdz3OZa2fneo27wSdi/CcDA6vm2aj5+t4pTkr3dTaVsM2QIXYZDSiczA==" saltValue="BT5QEiyBNIHZrWHhrIzCeQ==" spinCount="100000" sheet="1" objects="1" scenarios="1"/>
  <protectedRanges>
    <protectedRange sqref="A2:B7 A110:K111" name="Диапазон1"/>
  </protectedRanges>
  <autoFilter ref="A14:K112" xr:uid="{42046CDE-82AB-4DBE-B472-CB9E54D5A036}">
    <filterColumn colId="5" showButton="0"/>
    <filterColumn colId="6" showButton="0"/>
    <filterColumn colId="7" showButton="0"/>
    <filterColumn colId="9" showButton="0"/>
  </autoFilter>
  <mergeCells count="26">
    <mergeCell ref="A11:K11"/>
    <mergeCell ref="A12:K12"/>
    <mergeCell ref="A2:B2"/>
    <mergeCell ref="A3:B3"/>
    <mergeCell ref="A4:B4"/>
    <mergeCell ref="A5:B5"/>
    <mergeCell ref="A10:K10"/>
    <mergeCell ref="A107:J107"/>
    <mergeCell ref="F14:I14"/>
    <mergeCell ref="J14:K14"/>
    <mergeCell ref="G15:G16"/>
    <mergeCell ref="H15:H16"/>
    <mergeCell ref="I15:I16"/>
    <mergeCell ref="J15:J16"/>
    <mergeCell ref="K15:K16"/>
    <mergeCell ref="A14:A16"/>
    <mergeCell ref="B14:B16"/>
    <mergeCell ref="C14:C16"/>
    <mergeCell ref="D14:D16"/>
    <mergeCell ref="E14:E16"/>
    <mergeCell ref="F15:F16"/>
    <mergeCell ref="A110:J110"/>
    <mergeCell ref="A108:J108"/>
    <mergeCell ref="A109:J109"/>
    <mergeCell ref="A111:J111"/>
    <mergeCell ref="A112:J112"/>
  </mergeCells>
  <phoneticPr fontId="2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F7F83-24D2-4690-8D30-FBE5F45EEF2C}">
  <dimension ref="A1:E19"/>
  <sheetViews>
    <sheetView view="pageBreakPreview" zoomScaleNormal="100" zoomScaleSheetLayoutView="100" workbookViewId="0">
      <selection activeCell="B3" sqref="B3:E3"/>
    </sheetView>
  </sheetViews>
  <sheetFormatPr defaultRowHeight="15" x14ac:dyDescent="0.25"/>
  <cols>
    <col min="2" max="2" width="4.42578125" bestFit="1" customWidth="1"/>
    <col min="3" max="3" width="66.7109375" customWidth="1"/>
    <col min="4" max="4" width="12.85546875" customWidth="1"/>
    <col min="5" max="5" width="17.7109375" customWidth="1"/>
  </cols>
  <sheetData>
    <row r="1" spans="1:5" ht="15.75" x14ac:dyDescent="0.25">
      <c r="A1" s="6"/>
      <c r="B1" s="6"/>
      <c r="C1" s="6"/>
      <c r="D1" s="6"/>
      <c r="E1" s="6"/>
    </row>
    <row r="2" spans="1:5" ht="15.75" x14ac:dyDescent="0.25">
      <c r="A2" s="6"/>
      <c r="B2" s="6"/>
      <c r="C2" s="6"/>
      <c r="D2" s="6"/>
      <c r="E2" s="6"/>
    </row>
    <row r="3" spans="1:5" ht="15.75" x14ac:dyDescent="0.25">
      <c r="A3" s="6"/>
      <c r="B3" s="197" t="s">
        <v>68</v>
      </c>
      <c r="C3" s="197"/>
      <c r="D3" s="197"/>
      <c r="E3" s="197"/>
    </row>
    <row r="4" spans="1:5" ht="15.75" x14ac:dyDescent="0.25">
      <c r="A4" s="6"/>
      <c r="B4" s="6"/>
      <c r="C4" s="6"/>
      <c r="D4" s="6"/>
      <c r="E4" s="6"/>
    </row>
    <row r="5" spans="1:5" ht="15.75" x14ac:dyDescent="0.25">
      <c r="A5" s="6"/>
      <c r="B5" s="2" t="s">
        <v>69</v>
      </c>
      <c r="C5" s="2" t="s">
        <v>70</v>
      </c>
      <c r="D5" s="2" t="s">
        <v>71</v>
      </c>
      <c r="E5" s="2" t="s">
        <v>15</v>
      </c>
    </row>
    <row r="6" spans="1:5" ht="15.75" x14ac:dyDescent="0.25">
      <c r="B6" s="2"/>
      <c r="C6" s="4"/>
      <c r="D6" s="25"/>
      <c r="E6" s="78"/>
    </row>
    <row r="7" spans="1:5" ht="15.75" x14ac:dyDescent="0.25">
      <c r="B7" s="2"/>
      <c r="C7" s="4"/>
      <c r="D7" s="25"/>
      <c r="E7" s="78"/>
    </row>
    <row r="8" spans="1:5" ht="15.75" x14ac:dyDescent="0.25">
      <c r="B8" s="2"/>
      <c r="C8" s="4"/>
      <c r="D8" s="25"/>
      <c r="E8" s="78"/>
    </row>
    <row r="9" spans="1:5" ht="15.75" x14ac:dyDescent="0.25">
      <c r="B9" s="2"/>
      <c r="C9" s="4"/>
      <c r="D9" s="25"/>
      <c r="E9" s="78"/>
    </row>
    <row r="10" spans="1:5" ht="15.75" x14ac:dyDescent="0.25">
      <c r="B10" s="2"/>
      <c r="C10" s="4"/>
      <c r="D10" s="25"/>
      <c r="E10" s="78"/>
    </row>
    <row r="11" spans="1:5" ht="15.75" x14ac:dyDescent="0.25">
      <c r="B11" s="2"/>
      <c r="C11" s="4"/>
      <c r="D11" s="25"/>
      <c r="E11" s="78"/>
    </row>
    <row r="12" spans="1:5" ht="15.75" x14ac:dyDescent="0.25">
      <c r="B12" s="2"/>
      <c r="C12" s="4"/>
      <c r="D12" s="25"/>
      <c r="E12" s="78"/>
    </row>
    <row r="13" spans="1:5" ht="15.75" x14ac:dyDescent="0.25">
      <c r="B13" s="2"/>
      <c r="C13" s="4"/>
      <c r="D13" s="25"/>
      <c r="E13" s="78"/>
    </row>
    <row r="14" spans="1:5" ht="15.75" x14ac:dyDescent="0.25">
      <c r="B14" s="2"/>
      <c r="C14" s="4"/>
      <c r="D14" s="25"/>
      <c r="E14" s="78"/>
    </row>
    <row r="15" spans="1:5" ht="15.75" x14ac:dyDescent="0.25">
      <c r="B15" s="2"/>
      <c r="C15" s="4"/>
      <c r="D15" s="25"/>
      <c r="E15" s="78"/>
    </row>
    <row r="16" spans="1:5" ht="15.75" x14ac:dyDescent="0.25">
      <c r="B16" s="2"/>
      <c r="C16" s="4"/>
      <c r="D16" s="25"/>
      <c r="E16" s="78"/>
    </row>
    <row r="17" spans="2:5" ht="15.75" x14ac:dyDescent="0.25">
      <c r="B17" s="2"/>
      <c r="C17" s="4"/>
      <c r="D17" s="25"/>
      <c r="E17" s="78"/>
    </row>
    <row r="18" spans="2:5" ht="15.75" x14ac:dyDescent="0.25">
      <c r="B18" s="2"/>
      <c r="C18" s="4"/>
      <c r="D18" s="25"/>
      <c r="E18" s="78"/>
    </row>
    <row r="19" spans="2:5" ht="15.75" x14ac:dyDescent="0.25">
      <c r="B19" s="2"/>
      <c r="C19" s="4"/>
      <c r="D19" s="25"/>
      <c r="E19" s="78"/>
    </row>
  </sheetData>
  <mergeCells count="1">
    <mergeCell ref="B3:E3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E52A3-896F-4ECB-8B14-DC56680BDD3E}">
  <sheetPr>
    <tabColor theme="4" tint="0.79998168889431442"/>
  </sheetPr>
  <dimension ref="A1:NE30"/>
  <sheetViews>
    <sheetView workbookViewId="0">
      <selection activeCell="B6" sqref="B6"/>
    </sheetView>
  </sheetViews>
  <sheetFormatPr defaultRowHeight="15" x14ac:dyDescent="0.25"/>
  <cols>
    <col min="1" max="1" width="5.140625" bestFit="1" customWidth="1"/>
    <col min="2" max="2" width="60.28515625" bestFit="1" customWidth="1"/>
    <col min="3" max="4" width="11.7109375" customWidth="1"/>
    <col min="5" max="369" width="1.42578125" customWidth="1"/>
  </cols>
  <sheetData>
    <row r="1" spans="1:369" ht="15.75" thickBot="1" x14ac:dyDescent="0.3"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  <c r="HI1" s="49"/>
      <c r="HJ1" s="49"/>
      <c r="HK1" s="49"/>
      <c r="HL1" s="49"/>
      <c r="HM1" s="49"/>
      <c r="HN1" s="49"/>
      <c r="HO1" s="49"/>
      <c r="HP1" s="49"/>
      <c r="HQ1" s="49"/>
      <c r="HR1" s="49"/>
      <c r="HS1" s="49"/>
      <c r="HT1" s="49"/>
      <c r="HU1" s="49"/>
      <c r="HV1" s="49"/>
      <c r="HW1" s="49"/>
      <c r="HX1" s="49"/>
      <c r="HY1" s="49"/>
      <c r="HZ1" s="49"/>
      <c r="IA1" s="49"/>
      <c r="IB1" s="49"/>
      <c r="IC1" s="49"/>
      <c r="ID1" s="49"/>
      <c r="IE1" s="49"/>
      <c r="IF1" s="49"/>
      <c r="IG1" s="49"/>
      <c r="IH1" s="49"/>
      <c r="II1" s="49"/>
      <c r="IJ1" s="49"/>
      <c r="IK1" s="49"/>
      <c r="IL1" s="49"/>
      <c r="IM1" s="49"/>
      <c r="IN1" s="49"/>
      <c r="IO1" s="49"/>
      <c r="IP1" s="49"/>
      <c r="IQ1" s="49"/>
      <c r="IR1" s="49"/>
      <c r="IS1" s="49"/>
      <c r="IT1" s="49"/>
      <c r="IU1" s="49"/>
      <c r="IV1" s="49"/>
      <c r="IW1" s="49"/>
      <c r="IX1" s="49"/>
      <c r="IY1" s="49"/>
      <c r="IZ1" s="49"/>
      <c r="JA1" s="49"/>
      <c r="JB1" s="49"/>
      <c r="JC1" s="49"/>
      <c r="JD1" s="49"/>
      <c r="JE1" s="49"/>
      <c r="JF1" s="49"/>
      <c r="JG1" s="49"/>
      <c r="JH1" s="49"/>
      <c r="JI1" s="49"/>
      <c r="JJ1" s="49"/>
      <c r="JK1" s="49"/>
      <c r="JL1" s="49"/>
      <c r="JM1" s="49"/>
      <c r="JN1" s="49"/>
      <c r="JO1" s="49"/>
      <c r="JP1" s="49"/>
      <c r="JQ1" s="49"/>
      <c r="JR1" s="49"/>
      <c r="JS1" s="49"/>
      <c r="JT1" s="49"/>
      <c r="JU1" s="49"/>
      <c r="JV1" s="49"/>
      <c r="JW1" s="49"/>
      <c r="JX1" s="49"/>
      <c r="JY1" s="49"/>
      <c r="JZ1" s="49"/>
      <c r="KA1" s="49"/>
      <c r="KB1" s="49"/>
      <c r="KC1" s="49"/>
      <c r="KD1" s="49"/>
      <c r="KE1" s="49"/>
      <c r="KF1" s="49"/>
      <c r="KG1" s="49"/>
      <c r="KH1" s="49"/>
      <c r="KI1" s="49"/>
      <c r="KJ1" s="49"/>
      <c r="KK1" s="49"/>
      <c r="KL1" s="49"/>
      <c r="KM1" s="49"/>
      <c r="KN1" s="49"/>
      <c r="KO1" s="49"/>
      <c r="KP1" s="49"/>
      <c r="KQ1" s="49"/>
      <c r="KR1" s="49"/>
      <c r="KS1" s="49"/>
      <c r="KT1" s="49"/>
      <c r="KU1" s="49"/>
      <c r="KV1" s="49"/>
      <c r="KW1" s="49"/>
      <c r="KX1" s="49"/>
      <c r="KY1" s="49"/>
      <c r="KZ1" s="49"/>
      <c r="LA1" s="49"/>
      <c r="LB1" s="49"/>
      <c r="LC1" s="49"/>
      <c r="LD1" s="49"/>
      <c r="LE1" s="49"/>
      <c r="LF1" s="49"/>
      <c r="LG1" s="49"/>
      <c r="LH1" s="49"/>
      <c r="LI1" s="49"/>
      <c r="LJ1" s="49"/>
      <c r="LK1" s="49"/>
      <c r="LL1" s="49"/>
      <c r="LM1" s="49"/>
      <c r="LN1" s="49"/>
      <c r="LO1" s="49"/>
      <c r="LP1" s="49"/>
      <c r="LQ1" s="49"/>
      <c r="LR1" s="49"/>
      <c r="LS1" s="49"/>
      <c r="LT1" s="49"/>
      <c r="LU1" s="49"/>
      <c r="LV1" s="49"/>
      <c r="LW1" s="49"/>
      <c r="LX1" s="49"/>
      <c r="LY1" s="49"/>
      <c r="LZ1" s="49"/>
      <c r="MA1" s="49"/>
      <c r="MB1" s="49"/>
      <c r="MC1" s="49"/>
      <c r="MD1" s="49"/>
      <c r="ME1" s="49"/>
      <c r="MF1" s="49"/>
      <c r="MG1" s="49"/>
      <c r="MH1" s="49"/>
      <c r="MI1" s="49"/>
      <c r="MJ1" s="49"/>
      <c r="MK1" s="49"/>
      <c r="ML1" s="49"/>
      <c r="MM1" s="49"/>
      <c r="MN1" s="49"/>
      <c r="MO1" s="49"/>
      <c r="MP1" s="49"/>
      <c r="MQ1" s="49"/>
      <c r="MR1" s="49"/>
      <c r="MS1" s="49"/>
      <c r="MT1" s="49"/>
      <c r="MU1" s="49"/>
      <c r="MV1" s="49"/>
      <c r="MW1" s="49"/>
      <c r="MX1" s="49"/>
      <c r="MY1" s="49"/>
      <c r="MZ1" s="49"/>
      <c r="NA1" s="49"/>
      <c r="NB1" s="49"/>
      <c r="NC1" s="49"/>
      <c r="ND1" s="49"/>
      <c r="NE1" s="49"/>
    </row>
    <row r="2" spans="1:369" ht="15.75" thickBot="1" x14ac:dyDescent="0.3">
      <c r="A2" s="201" t="s">
        <v>102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2"/>
      <c r="AM2" s="202"/>
      <c r="AN2" s="202"/>
      <c r="AO2" s="202"/>
      <c r="AP2" s="202"/>
      <c r="AQ2" s="202"/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F2" s="202"/>
      <c r="BG2" s="202"/>
      <c r="BH2" s="202"/>
      <c r="BI2" s="202"/>
      <c r="BJ2" s="202"/>
      <c r="BK2" s="202"/>
      <c r="BL2" s="202"/>
      <c r="BM2" s="202"/>
      <c r="BN2" s="202"/>
      <c r="BO2" s="202"/>
      <c r="BP2" s="202"/>
      <c r="BQ2" s="202"/>
      <c r="BR2" s="202"/>
      <c r="BS2" s="202"/>
      <c r="BT2" s="202"/>
      <c r="BU2" s="202"/>
      <c r="BV2" s="202"/>
      <c r="BW2" s="202"/>
      <c r="BX2" s="202"/>
      <c r="BY2" s="202"/>
      <c r="BZ2" s="202"/>
      <c r="CA2" s="202"/>
      <c r="CB2" s="202"/>
      <c r="CC2" s="202"/>
      <c r="CD2" s="202"/>
      <c r="CE2" s="202"/>
      <c r="CF2" s="202"/>
      <c r="CG2" s="202"/>
      <c r="CH2" s="202"/>
      <c r="CI2" s="202"/>
      <c r="CJ2" s="202"/>
      <c r="CK2" s="202"/>
      <c r="CL2" s="202"/>
      <c r="CM2" s="202"/>
      <c r="CN2" s="202"/>
      <c r="CO2" s="202"/>
      <c r="CP2" s="202"/>
      <c r="CQ2" s="202"/>
      <c r="CR2" s="202"/>
      <c r="CS2" s="202"/>
      <c r="CT2" s="202"/>
      <c r="CU2" s="202"/>
      <c r="CV2" s="202"/>
      <c r="CW2" s="202"/>
      <c r="CX2" s="202"/>
      <c r="CY2" s="202"/>
      <c r="CZ2" s="202"/>
      <c r="DA2" s="202"/>
      <c r="DB2" s="202"/>
      <c r="DC2" s="202"/>
      <c r="DD2" s="202"/>
      <c r="DE2" s="202"/>
      <c r="DF2" s="202"/>
      <c r="DG2" s="202"/>
      <c r="DH2" s="202"/>
      <c r="DI2" s="202"/>
      <c r="DJ2" s="202"/>
      <c r="DK2" s="202"/>
      <c r="DL2" s="202"/>
      <c r="DM2" s="202"/>
      <c r="DN2" s="202"/>
      <c r="DO2" s="202"/>
      <c r="DP2" s="202"/>
      <c r="DQ2" s="202"/>
      <c r="DR2" s="202"/>
      <c r="DS2" s="202"/>
      <c r="DT2" s="202"/>
      <c r="DU2" s="202"/>
      <c r="DV2" s="202"/>
      <c r="DW2" s="202"/>
      <c r="DX2" s="202"/>
      <c r="DY2" s="202"/>
      <c r="DZ2" s="202"/>
      <c r="EA2" s="202"/>
      <c r="EB2" s="202"/>
      <c r="EC2" s="202"/>
      <c r="ED2" s="202"/>
      <c r="EE2" s="202"/>
      <c r="EF2" s="202"/>
      <c r="EG2" s="202"/>
      <c r="EH2" s="202"/>
      <c r="EI2" s="202"/>
      <c r="EJ2" s="202"/>
      <c r="EK2" s="202"/>
      <c r="EL2" s="202"/>
      <c r="EM2" s="202"/>
      <c r="EN2" s="202"/>
      <c r="EO2" s="202"/>
      <c r="EP2" s="202"/>
      <c r="EQ2" s="202"/>
      <c r="ER2" s="202"/>
      <c r="ES2" s="202"/>
      <c r="ET2" s="202"/>
      <c r="EU2" s="202"/>
      <c r="EV2" s="202"/>
      <c r="EW2" s="202"/>
      <c r="EX2" s="202"/>
      <c r="EY2" s="202"/>
      <c r="EZ2" s="202"/>
      <c r="FA2" s="202"/>
      <c r="FB2" s="202"/>
      <c r="FC2" s="202"/>
      <c r="FD2" s="202"/>
      <c r="FE2" s="202"/>
      <c r="FF2" s="202"/>
      <c r="FG2" s="202"/>
      <c r="FH2" s="202"/>
      <c r="FI2" s="202"/>
      <c r="FJ2" s="202"/>
      <c r="FK2" s="202"/>
      <c r="FL2" s="202"/>
      <c r="FM2" s="202"/>
      <c r="FN2" s="202"/>
      <c r="FO2" s="202"/>
      <c r="FP2" s="202"/>
      <c r="FQ2" s="202"/>
      <c r="FR2" s="202"/>
      <c r="FS2" s="202"/>
      <c r="FT2" s="202"/>
      <c r="FU2" s="202"/>
      <c r="FV2" s="202"/>
      <c r="FW2" s="202"/>
      <c r="FX2" s="202"/>
      <c r="FY2" s="202"/>
      <c r="FZ2" s="202"/>
      <c r="GA2" s="202"/>
      <c r="GB2" s="202"/>
      <c r="GC2" s="202"/>
      <c r="GD2" s="202"/>
      <c r="GE2" s="202"/>
      <c r="GF2" s="202"/>
      <c r="GG2" s="202"/>
      <c r="GH2" s="202"/>
      <c r="GI2" s="202"/>
      <c r="GJ2" s="202"/>
      <c r="GK2" s="202"/>
      <c r="GL2" s="202"/>
      <c r="GM2" s="202"/>
      <c r="GN2" s="202"/>
      <c r="GO2" s="202"/>
      <c r="GP2" s="202"/>
      <c r="GQ2" s="202"/>
      <c r="GR2" s="202"/>
      <c r="GS2" s="202"/>
      <c r="GT2" s="202"/>
      <c r="GU2" s="202"/>
      <c r="GV2" s="202"/>
      <c r="GW2" s="202"/>
      <c r="GX2" s="202"/>
      <c r="GY2" s="202"/>
      <c r="GZ2" s="202"/>
      <c r="HA2" s="202"/>
      <c r="HB2" s="202"/>
      <c r="HC2" s="202"/>
      <c r="HD2" s="202"/>
      <c r="HE2" s="202"/>
      <c r="HF2" s="202"/>
      <c r="HG2" s="202"/>
      <c r="HH2" s="202"/>
      <c r="HI2" s="202"/>
      <c r="HJ2" s="202"/>
      <c r="HK2" s="202"/>
      <c r="HL2" s="202"/>
      <c r="HM2" s="202"/>
      <c r="HN2" s="202"/>
      <c r="HO2" s="202"/>
      <c r="HP2" s="202"/>
      <c r="HQ2" s="202"/>
      <c r="HR2" s="202"/>
      <c r="HS2" s="202"/>
      <c r="HT2" s="202"/>
      <c r="HU2" s="202"/>
      <c r="HV2" s="202"/>
      <c r="HW2" s="202"/>
      <c r="HX2" s="202"/>
      <c r="HY2" s="202"/>
      <c r="HZ2" s="202"/>
      <c r="IA2" s="202"/>
      <c r="IB2" s="202"/>
      <c r="IC2" s="202"/>
      <c r="ID2" s="202"/>
      <c r="IE2" s="202"/>
      <c r="IF2" s="202"/>
      <c r="IG2" s="202"/>
      <c r="IH2" s="202"/>
      <c r="II2" s="202"/>
      <c r="IJ2" s="202"/>
      <c r="IK2" s="202"/>
      <c r="IL2" s="202"/>
      <c r="IM2" s="202"/>
      <c r="IN2" s="202"/>
      <c r="IO2" s="202"/>
      <c r="IP2" s="202"/>
      <c r="IQ2" s="202"/>
      <c r="IR2" s="202"/>
      <c r="IS2" s="202"/>
      <c r="IT2" s="202"/>
      <c r="IU2" s="202"/>
      <c r="IV2" s="202"/>
      <c r="IW2" s="202"/>
      <c r="IX2" s="202"/>
      <c r="IY2" s="202"/>
      <c r="IZ2" s="202"/>
      <c r="JA2" s="202"/>
      <c r="JB2" s="202"/>
      <c r="JC2" s="202"/>
      <c r="JD2" s="202"/>
      <c r="JE2" s="202"/>
      <c r="JF2" s="202"/>
      <c r="JG2" s="202"/>
      <c r="JH2" s="202"/>
      <c r="JI2" s="202"/>
      <c r="JJ2" s="202"/>
      <c r="JK2" s="202"/>
      <c r="JL2" s="202"/>
      <c r="JM2" s="202"/>
      <c r="JN2" s="202"/>
      <c r="JO2" s="202"/>
      <c r="JP2" s="202"/>
      <c r="JQ2" s="202"/>
      <c r="JR2" s="202"/>
      <c r="JS2" s="202"/>
      <c r="JT2" s="202"/>
      <c r="JU2" s="202"/>
      <c r="JV2" s="202"/>
      <c r="JW2" s="202"/>
      <c r="JX2" s="202"/>
      <c r="JY2" s="202"/>
      <c r="JZ2" s="202"/>
      <c r="KA2" s="202"/>
      <c r="KB2" s="202"/>
      <c r="KC2" s="202"/>
      <c r="KD2" s="202"/>
      <c r="KE2" s="202"/>
      <c r="KF2" s="202"/>
      <c r="KG2" s="202"/>
      <c r="KH2" s="202"/>
      <c r="KI2" s="202"/>
      <c r="KJ2" s="202"/>
      <c r="KK2" s="202"/>
      <c r="KL2" s="202"/>
      <c r="KM2" s="202"/>
      <c r="KN2" s="202"/>
      <c r="KO2" s="202"/>
      <c r="KP2" s="202"/>
      <c r="KQ2" s="202"/>
      <c r="KR2" s="202"/>
      <c r="KS2" s="202"/>
      <c r="KT2" s="202"/>
      <c r="KU2" s="202"/>
      <c r="KV2" s="202"/>
      <c r="KW2" s="202"/>
      <c r="KX2" s="202"/>
      <c r="KY2" s="202"/>
      <c r="KZ2" s="202"/>
      <c r="LA2" s="202"/>
      <c r="LB2" s="202"/>
      <c r="LC2" s="202"/>
      <c r="LD2" s="202"/>
      <c r="LE2" s="202"/>
      <c r="LF2" s="202"/>
      <c r="LG2" s="202"/>
      <c r="LH2" s="202"/>
      <c r="LI2" s="202"/>
      <c r="LJ2" s="202"/>
      <c r="LK2" s="202"/>
      <c r="LL2" s="202"/>
      <c r="LM2" s="202"/>
      <c r="LN2" s="202"/>
      <c r="LO2" s="202"/>
      <c r="LP2" s="202"/>
      <c r="LQ2" s="202"/>
      <c r="LR2" s="202"/>
      <c r="LS2" s="202"/>
      <c r="LT2" s="202"/>
      <c r="LU2" s="202"/>
      <c r="LV2" s="202"/>
      <c r="LW2" s="202"/>
      <c r="LX2" s="202"/>
      <c r="LY2" s="202"/>
      <c r="LZ2" s="202"/>
      <c r="MA2" s="202"/>
      <c r="MB2" s="202"/>
      <c r="MC2" s="202"/>
      <c r="MD2" s="202"/>
      <c r="ME2" s="202"/>
      <c r="MF2" s="202"/>
      <c r="MG2" s="202"/>
      <c r="MH2" s="202"/>
      <c r="MI2" s="202"/>
      <c r="MJ2" s="202"/>
      <c r="MK2" s="202"/>
      <c r="ML2" s="202"/>
      <c r="MM2" s="202"/>
      <c r="MN2" s="202"/>
      <c r="MO2" s="202"/>
      <c r="MP2" s="202"/>
      <c r="MQ2" s="202"/>
      <c r="MR2" s="202"/>
      <c r="MS2" s="202"/>
      <c r="MT2" s="202"/>
      <c r="MU2" s="202"/>
      <c r="MV2" s="202"/>
      <c r="MW2" s="202"/>
      <c r="MX2" s="202"/>
      <c r="MY2" s="202"/>
      <c r="MZ2" s="202"/>
      <c r="NA2" s="202"/>
      <c r="NB2" s="202"/>
      <c r="NC2" s="202"/>
      <c r="ND2" s="202"/>
      <c r="NE2" s="203"/>
    </row>
    <row r="3" spans="1:369" ht="15.75" thickBot="1" x14ac:dyDescent="0.3">
      <c r="A3" s="204" t="s">
        <v>11</v>
      </c>
      <c r="B3" s="207" t="s">
        <v>65</v>
      </c>
      <c r="C3" s="210" t="s">
        <v>103</v>
      </c>
      <c r="D3" s="213" t="s">
        <v>92</v>
      </c>
      <c r="E3" s="198" t="s">
        <v>104</v>
      </c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199"/>
      <c r="BN3" s="199"/>
      <c r="BO3" s="199"/>
      <c r="BP3" s="199"/>
      <c r="BQ3" s="199"/>
      <c r="BR3" s="199"/>
      <c r="BS3" s="199"/>
      <c r="BT3" s="199"/>
      <c r="BU3" s="199"/>
      <c r="BV3" s="199"/>
      <c r="BW3" s="199"/>
      <c r="BX3" s="199"/>
      <c r="BY3" s="199"/>
      <c r="BZ3" s="199"/>
      <c r="CA3" s="199"/>
      <c r="CB3" s="199"/>
      <c r="CC3" s="199"/>
      <c r="CD3" s="199"/>
      <c r="CE3" s="199"/>
      <c r="CF3" s="199"/>
      <c r="CG3" s="199"/>
      <c r="CH3" s="199"/>
      <c r="CI3" s="199"/>
      <c r="CJ3" s="199"/>
      <c r="CK3" s="199"/>
      <c r="CL3" s="199"/>
      <c r="CM3" s="199"/>
      <c r="CN3" s="199"/>
      <c r="CO3" s="199"/>
      <c r="CP3" s="199"/>
      <c r="CQ3" s="199"/>
      <c r="CR3" s="199"/>
      <c r="CS3" s="199"/>
      <c r="CT3" s="199"/>
      <c r="CU3" s="199"/>
      <c r="CV3" s="199"/>
      <c r="CW3" s="199"/>
      <c r="CX3" s="199"/>
      <c r="CY3" s="199"/>
      <c r="CZ3" s="199"/>
      <c r="DA3" s="199"/>
      <c r="DB3" s="199"/>
      <c r="DC3" s="199"/>
      <c r="DD3" s="199"/>
      <c r="DE3" s="199"/>
      <c r="DF3" s="199"/>
      <c r="DG3" s="199"/>
      <c r="DH3" s="199"/>
      <c r="DI3" s="199"/>
      <c r="DJ3" s="199"/>
      <c r="DK3" s="199"/>
      <c r="DL3" s="199"/>
      <c r="DM3" s="199"/>
      <c r="DN3" s="199"/>
      <c r="DO3" s="199"/>
      <c r="DP3" s="199"/>
      <c r="DQ3" s="199"/>
      <c r="DR3" s="199"/>
      <c r="DS3" s="199"/>
      <c r="DT3" s="199"/>
      <c r="DU3" s="199"/>
      <c r="DV3" s="199"/>
      <c r="DW3" s="199"/>
      <c r="DX3" s="199"/>
      <c r="DY3" s="199"/>
      <c r="DZ3" s="199"/>
      <c r="EA3" s="199"/>
      <c r="EB3" s="199"/>
      <c r="EC3" s="199"/>
      <c r="ED3" s="199"/>
      <c r="EE3" s="199"/>
      <c r="EF3" s="199"/>
      <c r="EG3" s="199"/>
      <c r="EH3" s="199"/>
      <c r="EI3" s="199"/>
      <c r="EJ3" s="199"/>
      <c r="EK3" s="199"/>
      <c r="EL3" s="199"/>
      <c r="EM3" s="199"/>
      <c r="EN3" s="199"/>
      <c r="EO3" s="199"/>
      <c r="EP3" s="199"/>
      <c r="EQ3" s="199"/>
      <c r="ER3" s="199"/>
      <c r="ES3" s="199"/>
      <c r="ET3" s="199"/>
      <c r="EU3" s="199"/>
      <c r="EV3" s="199"/>
      <c r="EW3" s="199"/>
      <c r="EX3" s="199"/>
      <c r="EY3" s="199"/>
      <c r="EZ3" s="199"/>
      <c r="FA3" s="199"/>
      <c r="FB3" s="199"/>
      <c r="FC3" s="199"/>
      <c r="FD3" s="199"/>
      <c r="FE3" s="199"/>
      <c r="FF3" s="199"/>
      <c r="FG3" s="199"/>
      <c r="FH3" s="199"/>
      <c r="FI3" s="199"/>
      <c r="FJ3" s="199"/>
      <c r="FK3" s="199"/>
      <c r="FL3" s="199"/>
      <c r="FM3" s="199"/>
      <c r="FN3" s="199"/>
      <c r="FO3" s="199"/>
      <c r="FP3" s="199"/>
      <c r="FQ3" s="199"/>
      <c r="FR3" s="199"/>
      <c r="FS3" s="199"/>
      <c r="FT3" s="199"/>
      <c r="FU3" s="199"/>
      <c r="FV3" s="199"/>
      <c r="FW3" s="199"/>
      <c r="FX3" s="199"/>
      <c r="FY3" s="199"/>
      <c r="FZ3" s="199"/>
      <c r="GA3" s="199"/>
      <c r="GB3" s="199"/>
      <c r="GC3" s="199"/>
      <c r="GD3" s="199"/>
      <c r="GE3" s="199"/>
      <c r="GF3" s="199"/>
      <c r="GG3" s="199"/>
      <c r="GH3" s="199"/>
      <c r="GI3" s="199"/>
      <c r="GJ3" s="199"/>
      <c r="GK3" s="199"/>
      <c r="GL3" s="199"/>
      <c r="GM3" s="199"/>
      <c r="GN3" s="199"/>
      <c r="GO3" s="199"/>
      <c r="GP3" s="199"/>
      <c r="GQ3" s="199"/>
      <c r="GR3" s="199"/>
      <c r="GS3" s="199"/>
      <c r="GT3" s="199"/>
      <c r="GU3" s="199"/>
      <c r="GV3" s="199"/>
      <c r="GW3" s="199"/>
      <c r="GX3" s="199"/>
      <c r="GY3" s="199"/>
      <c r="GZ3" s="199"/>
      <c r="HA3" s="199"/>
      <c r="HB3" s="199"/>
      <c r="HC3" s="199"/>
      <c r="HD3" s="199"/>
      <c r="HE3" s="199"/>
      <c r="HF3" s="199"/>
      <c r="HG3" s="199"/>
      <c r="HH3" s="199"/>
      <c r="HI3" s="199"/>
      <c r="HJ3" s="199"/>
      <c r="HK3" s="199"/>
      <c r="HL3" s="199"/>
      <c r="HM3" s="199"/>
      <c r="HN3" s="199"/>
      <c r="HO3" s="199"/>
      <c r="HP3" s="199"/>
      <c r="HQ3" s="199"/>
      <c r="HR3" s="199"/>
      <c r="HS3" s="199"/>
      <c r="HT3" s="199"/>
      <c r="HU3" s="199"/>
      <c r="HV3" s="199"/>
      <c r="HW3" s="199"/>
      <c r="HX3" s="199"/>
      <c r="HY3" s="199"/>
      <c r="HZ3" s="199"/>
      <c r="IA3" s="199"/>
      <c r="IB3" s="199"/>
      <c r="IC3" s="199"/>
      <c r="ID3" s="199"/>
      <c r="IE3" s="199"/>
      <c r="IF3" s="199"/>
      <c r="IG3" s="199"/>
      <c r="IH3" s="199"/>
      <c r="II3" s="199"/>
      <c r="IJ3" s="199"/>
      <c r="IK3" s="199"/>
      <c r="IL3" s="199"/>
      <c r="IM3" s="199"/>
      <c r="IN3" s="199"/>
      <c r="IO3" s="199"/>
      <c r="IP3" s="199"/>
      <c r="IQ3" s="199"/>
      <c r="IR3" s="199"/>
      <c r="IS3" s="199"/>
      <c r="IT3" s="199"/>
      <c r="IU3" s="199"/>
      <c r="IV3" s="199"/>
      <c r="IW3" s="199"/>
      <c r="IX3" s="199"/>
      <c r="IY3" s="199"/>
      <c r="IZ3" s="199"/>
      <c r="JA3" s="199"/>
      <c r="JB3" s="199"/>
      <c r="JC3" s="199"/>
      <c r="JD3" s="199"/>
      <c r="JE3" s="199"/>
      <c r="JF3" s="199"/>
      <c r="JG3" s="199"/>
      <c r="JH3" s="199"/>
      <c r="JI3" s="199"/>
      <c r="JJ3" s="199"/>
      <c r="JK3" s="199"/>
      <c r="JL3" s="199"/>
      <c r="JM3" s="199"/>
      <c r="JN3" s="199"/>
      <c r="JO3" s="199"/>
      <c r="JP3" s="199"/>
      <c r="JQ3" s="199"/>
      <c r="JR3" s="199"/>
      <c r="JS3" s="199"/>
      <c r="JT3" s="199"/>
      <c r="JU3" s="199"/>
      <c r="JV3" s="199"/>
      <c r="JW3" s="199"/>
      <c r="JX3" s="199"/>
      <c r="JY3" s="199"/>
      <c r="JZ3" s="199"/>
      <c r="KA3" s="199"/>
      <c r="KB3" s="199"/>
      <c r="KC3" s="199"/>
      <c r="KD3" s="199"/>
      <c r="KE3" s="199"/>
      <c r="KF3" s="199"/>
      <c r="KG3" s="199"/>
      <c r="KH3" s="199"/>
      <c r="KI3" s="199"/>
      <c r="KJ3" s="199"/>
      <c r="KK3" s="199"/>
      <c r="KL3" s="199"/>
      <c r="KM3" s="199"/>
      <c r="KN3" s="199"/>
      <c r="KO3" s="199"/>
      <c r="KP3" s="199"/>
      <c r="KQ3" s="199"/>
      <c r="KR3" s="199"/>
      <c r="KS3" s="199"/>
      <c r="KT3" s="199"/>
      <c r="KU3" s="199"/>
      <c r="KV3" s="199"/>
      <c r="KW3" s="199"/>
      <c r="KX3" s="199"/>
      <c r="KY3" s="199"/>
      <c r="KZ3" s="199"/>
      <c r="LA3" s="199"/>
      <c r="LB3" s="199"/>
      <c r="LC3" s="199"/>
      <c r="LD3" s="199"/>
      <c r="LE3" s="199"/>
      <c r="LF3" s="199"/>
      <c r="LG3" s="199"/>
      <c r="LH3" s="199"/>
      <c r="LI3" s="199"/>
      <c r="LJ3" s="199"/>
      <c r="LK3" s="199"/>
      <c r="LL3" s="199"/>
      <c r="LM3" s="199"/>
      <c r="LN3" s="199"/>
      <c r="LO3" s="199"/>
      <c r="LP3" s="199"/>
      <c r="LQ3" s="199"/>
      <c r="LR3" s="199"/>
      <c r="LS3" s="199"/>
      <c r="LT3" s="199"/>
      <c r="LU3" s="199"/>
      <c r="LV3" s="199"/>
      <c r="LW3" s="199"/>
      <c r="LX3" s="199"/>
      <c r="LY3" s="199"/>
      <c r="LZ3" s="199"/>
      <c r="MA3" s="199"/>
      <c r="MB3" s="199"/>
      <c r="MC3" s="199"/>
      <c r="MD3" s="199"/>
      <c r="ME3" s="199"/>
      <c r="MF3" s="199"/>
      <c r="MG3" s="199"/>
      <c r="MH3" s="199"/>
      <c r="MI3" s="199"/>
      <c r="MJ3" s="199"/>
      <c r="MK3" s="199"/>
      <c r="ML3" s="199"/>
      <c r="MM3" s="199"/>
      <c r="MN3" s="199"/>
      <c r="MO3" s="199"/>
      <c r="MP3" s="199"/>
      <c r="MQ3" s="199"/>
      <c r="MR3" s="199"/>
      <c r="MS3" s="199"/>
      <c r="MT3" s="199"/>
      <c r="MU3" s="199"/>
      <c r="MV3" s="199"/>
      <c r="MW3" s="199"/>
      <c r="MX3" s="199"/>
      <c r="MY3" s="199"/>
      <c r="MZ3" s="199"/>
      <c r="NA3" s="199"/>
      <c r="NB3" s="199"/>
      <c r="NC3" s="199"/>
      <c r="ND3" s="199"/>
      <c r="NE3" s="200"/>
    </row>
    <row r="4" spans="1:369" ht="15.75" thickBot="1" x14ac:dyDescent="0.3">
      <c r="A4" s="205"/>
      <c r="B4" s="208"/>
      <c r="C4" s="211"/>
      <c r="D4" s="214"/>
      <c r="E4" s="198" t="s">
        <v>105</v>
      </c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200"/>
      <c r="AJ4" s="198" t="s">
        <v>106</v>
      </c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200"/>
      <c r="BL4" s="198" t="s">
        <v>107</v>
      </c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200"/>
      <c r="CQ4" s="198" t="s">
        <v>108</v>
      </c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199"/>
      <c r="DF4" s="199"/>
      <c r="DG4" s="199"/>
      <c r="DH4" s="199"/>
      <c r="DI4" s="199"/>
      <c r="DJ4" s="199"/>
      <c r="DK4" s="199"/>
      <c r="DL4" s="199"/>
      <c r="DM4" s="199"/>
      <c r="DN4" s="199"/>
      <c r="DO4" s="199"/>
      <c r="DP4" s="199"/>
      <c r="DQ4" s="199"/>
      <c r="DR4" s="199"/>
      <c r="DS4" s="199"/>
      <c r="DT4" s="200"/>
      <c r="DU4" s="198" t="s">
        <v>109</v>
      </c>
      <c r="DV4" s="199"/>
      <c r="DW4" s="199"/>
      <c r="DX4" s="199"/>
      <c r="DY4" s="199"/>
      <c r="DZ4" s="199"/>
      <c r="EA4" s="199"/>
      <c r="EB4" s="199"/>
      <c r="EC4" s="199"/>
      <c r="ED4" s="199"/>
      <c r="EE4" s="199"/>
      <c r="EF4" s="199"/>
      <c r="EG4" s="199"/>
      <c r="EH4" s="199"/>
      <c r="EI4" s="199"/>
      <c r="EJ4" s="199"/>
      <c r="EK4" s="199"/>
      <c r="EL4" s="199"/>
      <c r="EM4" s="199"/>
      <c r="EN4" s="199"/>
      <c r="EO4" s="199"/>
      <c r="EP4" s="199"/>
      <c r="EQ4" s="199"/>
      <c r="ER4" s="199"/>
      <c r="ES4" s="199"/>
      <c r="ET4" s="199"/>
      <c r="EU4" s="199"/>
      <c r="EV4" s="199"/>
      <c r="EW4" s="199"/>
      <c r="EX4" s="199"/>
      <c r="EY4" s="200"/>
      <c r="EZ4" s="198" t="s">
        <v>110</v>
      </c>
      <c r="FA4" s="199"/>
      <c r="FB4" s="199"/>
      <c r="FC4" s="199"/>
      <c r="FD4" s="199"/>
      <c r="FE4" s="199"/>
      <c r="FF4" s="199"/>
      <c r="FG4" s="199"/>
      <c r="FH4" s="199"/>
      <c r="FI4" s="199"/>
      <c r="FJ4" s="199"/>
      <c r="FK4" s="199"/>
      <c r="FL4" s="199"/>
      <c r="FM4" s="199"/>
      <c r="FN4" s="199"/>
      <c r="FO4" s="199"/>
      <c r="FP4" s="199"/>
      <c r="FQ4" s="199"/>
      <c r="FR4" s="199"/>
      <c r="FS4" s="199"/>
      <c r="FT4" s="199"/>
      <c r="FU4" s="199"/>
      <c r="FV4" s="199"/>
      <c r="FW4" s="199"/>
      <c r="FX4" s="199"/>
      <c r="FY4" s="199"/>
      <c r="FZ4" s="199"/>
      <c r="GA4" s="199"/>
      <c r="GB4" s="199"/>
      <c r="GC4" s="200"/>
      <c r="GD4" s="198" t="s">
        <v>111</v>
      </c>
      <c r="GE4" s="199"/>
      <c r="GF4" s="199"/>
      <c r="GG4" s="199"/>
      <c r="GH4" s="199"/>
      <c r="GI4" s="199"/>
      <c r="GJ4" s="199"/>
      <c r="GK4" s="199"/>
      <c r="GL4" s="199"/>
      <c r="GM4" s="199"/>
      <c r="GN4" s="199"/>
      <c r="GO4" s="199"/>
      <c r="GP4" s="199"/>
      <c r="GQ4" s="199"/>
      <c r="GR4" s="199"/>
      <c r="GS4" s="199"/>
      <c r="GT4" s="199"/>
      <c r="GU4" s="199"/>
      <c r="GV4" s="199"/>
      <c r="GW4" s="199"/>
      <c r="GX4" s="199"/>
      <c r="GY4" s="199"/>
      <c r="GZ4" s="199"/>
      <c r="HA4" s="199"/>
      <c r="HB4" s="199"/>
      <c r="HC4" s="199"/>
      <c r="HD4" s="199"/>
      <c r="HE4" s="199"/>
      <c r="HF4" s="199"/>
      <c r="HG4" s="199"/>
      <c r="HH4" s="200"/>
      <c r="HI4" s="198" t="s">
        <v>112</v>
      </c>
      <c r="HJ4" s="199"/>
      <c r="HK4" s="199"/>
      <c r="HL4" s="199"/>
      <c r="HM4" s="199"/>
      <c r="HN4" s="199"/>
      <c r="HO4" s="199"/>
      <c r="HP4" s="199"/>
      <c r="HQ4" s="199"/>
      <c r="HR4" s="199"/>
      <c r="HS4" s="199"/>
      <c r="HT4" s="199"/>
      <c r="HU4" s="199"/>
      <c r="HV4" s="199"/>
      <c r="HW4" s="199"/>
      <c r="HX4" s="199"/>
      <c r="HY4" s="199"/>
      <c r="HZ4" s="199"/>
      <c r="IA4" s="199"/>
      <c r="IB4" s="199"/>
      <c r="IC4" s="199"/>
      <c r="ID4" s="199"/>
      <c r="IE4" s="199"/>
      <c r="IF4" s="199"/>
      <c r="IG4" s="199"/>
      <c r="IH4" s="199"/>
      <c r="II4" s="199"/>
      <c r="IJ4" s="199"/>
      <c r="IK4" s="199"/>
      <c r="IL4" s="199"/>
      <c r="IM4" s="200"/>
      <c r="IN4" s="198" t="s">
        <v>113</v>
      </c>
      <c r="IO4" s="199"/>
      <c r="IP4" s="199"/>
      <c r="IQ4" s="199"/>
      <c r="IR4" s="199"/>
      <c r="IS4" s="199"/>
      <c r="IT4" s="199"/>
      <c r="IU4" s="199"/>
      <c r="IV4" s="199"/>
      <c r="IW4" s="199"/>
      <c r="IX4" s="199"/>
      <c r="IY4" s="199"/>
      <c r="IZ4" s="199"/>
      <c r="JA4" s="199"/>
      <c r="JB4" s="199"/>
      <c r="JC4" s="199"/>
      <c r="JD4" s="199"/>
      <c r="JE4" s="199"/>
      <c r="JF4" s="199"/>
      <c r="JG4" s="199"/>
      <c r="JH4" s="199"/>
      <c r="JI4" s="199"/>
      <c r="JJ4" s="199"/>
      <c r="JK4" s="199"/>
      <c r="JL4" s="199"/>
      <c r="JM4" s="199"/>
      <c r="JN4" s="199"/>
      <c r="JO4" s="199"/>
      <c r="JP4" s="199"/>
      <c r="JQ4" s="200"/>
      <c r="JR4" s="198" t="s">
        <v>114</v>
      </c>
      <c r="JS4" s="199"/>
      <c r="JT4" s="199"/>
      <c r="JU4" s="199"/>
      <c r="JV4" s="199"/>
      <c r="JW4" s="199"/>
      <c r="JX4" s="199"/>
      <c r="JY4" s="199"/>
      <c r="JZ4" s="199"/>
      <c r="KA4" s="199"/>
      <c r="KB4" s="199"/>
      <c r="KC4" s="199"/>
      <c r="KD4" s="199"/>
      <c r="KE4" s="199"/>
      <c r="KF4" s="199"/>
      <c r="KG4" s="199"/>
      <c r="KH4" s="199"/>
      <c r="KI4" s="199"/>
      <c r="KJ4" s="199"/>
      <c r="KK4" s="199"/>
      <c r="KL4" s="199"/>
      <c r="KM4" s="199"/>
      <c r="KN4" s="199"/>
      <c r="KO4" s="199"/>
      <c r="KP4" s="199"/>
      <c r="KQ4" s="199"/>
      <c r="KR4" s="199"/>
      <c r="KS4" s="199"/>
      <c r="KT4" s="199"/>
      <c r="KU4" s="199"/>
      <c r="KV4" s="200"/>
      <c r="KW4" s="198" t="s">
        <v>115</v>
      </c>
      <c r="KX4" s="199"/>
      <c r="KY4" s="199"/>
      <c r="KZ4" s="199"/>
      <c r="LA4" s="199"/>
      <c r="LB4" s="199"/>
      <c r="LC4" s="199"/>
      <c r="LD4" s="199"/>
      <c r="LE4" s="199"/>
      <c r="LF4" s="199"/>
      <c r="LG4" s="199"/>
      <c r="LH4" s="199"/>
      <c r="LI4" s="199"/>
      <c r="LJ4" s="199"/>
      <c r="LK4" s="199"/>
      <c r="LL4" s="199"/>
      <c r="LM4" s="199"/>
      <c r="LN4" s="199"/>
      <c r="LO4" s="199"/>
      <c r="LP4" s="199"/>
      <c r="LQ4" s="199"/>
      <c r="LR4" s="199"/>
      <c r="LS4" s="199"/>
      <c r="LT4" s="199"/>
      <c r="LU4" s="199"/>
      <c r="LV4" s="199"/>
      <c r="LW4" s="199"/>
      <c r="LX4" s="199"/>
      <c r="LY4" s="199"/>
      <c r="LZ4" s="200"/>
      <c r="MA4" s="198" t="s">
        <v>116</v>
      </c>
      <c r="MB4" s="199"/>
      <c r="MC4" s="199"/>
      <c r="MD4" s="199"/>
      <c r="ME4" s="199"/>
      <c r="MF4" s="199"/>
      <c r="MG4" s="199"/>
      <c r="MH4" s="199"/>
      <c r="MI4" s="199"/>
      <c r="MJ4" s="199"/>
      <c r="MK4" s="199"/>
      <c r="ML4" s="199"/>
      <c r="MM4" s="199"/>
      <c r="MN4" s="199"/>
      <c r="MO4" s="199"/>
      <c r="MP4" s="199"/>
      <c r="MQ4" s="199"/>
      <c r="MR4" s="199"/>
      <c r="MS4" s="199"/>
      <c r="MT4" s="199"/>
      <c r="MU4" s="199"/>
      <c r="MV4" s="199"/>
      <c r="MW4" s="199"/>
      <c r="MX4" s="199"/>
      <c r="MY4" s="199"/>
      <c r="MZ4" s="199"/>
      <c r="NA4" s="199"/>
      <c r="NB4" s="199"/>
      <c r="NC4" s="199"/>
      <c r="ND4" s="199"/>
      <c r="NE4" s="200"/>
    </row>
    <row r="5" spans="1:369" ht="15.75" thickBot="1" x14ac:dyDescent="0.3">
      <c r="A5" s="206"/>
      <c r="B5" s="209"/>
      <c r="C5" s="212"/>
      <c r="D5" s="215"/>
      <c r="E5" s="50">
        <v>1</v>
      </c>
      <c r="F5" s="51">
        <v>2</v>
      </c>
      <c r="G5" s="51">
        <v>3</v>
      </c>
      <c r="H5" s="52">
        <v>4</v>
      </c>
      <c r="I5" s="52">
        <v>5</v>
      </c>
      <c r="J5" s="52">
        <v>6</v>
      </c>
      <c r="K5" s="52">
        <v>7</v>
      </c>
      <c r="L5" s="52">
        <v>8</v>
      </c>
      <c r="M5" s="52">
        <v>9</v>
      </c>
      <c r="N5" s="52">
        <v>10</v>
      </c>
      <c r="O5" s="52">
        <v>11</v>
      </c>
      <c r="P5" s="52">
        <v>12</v>
      </c>
      <c r="Q5" s="52">
        <v>13</v>
      </c>
      <c r="R5" s="52">
        <v>14</v>
      </c>
      <c r="S5" s="52">
        <v>15</v>
      </c>
      <c r="T5" s="52">
        <v>16</v>
      </c>
      <c r="U5" s="52">
        <v>17</v>
      </c>
      <c r="V5" s="52">
        <v>18</v>
      </c>
      <c r="W5" s="52">
        <v>19</v>
      </c>
      <c r="X5" s="52">
        <v>20</v>
      </c>
      <c r="Y5" s="52">
        <v>21</v>
      </c>
      <c r="Z5" s="52">
        <v>22</v>
      </c>
      <c r="AA5" s="52">
        <v>23</v>
      </c>
      <c r="AB5" s="52">
        <v>24</v>
      </c>
      <c r="AC5" s="52">
        <v>25</v>
      </c>
      <c r="AD5" s="52">
        <v>26</v>
      </c>
      <c r="AE5" s="52">
        <v>27</v>
      </c>
      <c r="AF5" s="52">
        <v>28</v>
      </c>
      <c r="AG5" s="52">
        <v>29</v>
      </c>
      <c r="AH5" s="52">
        <v>30</v>
      </c>
      <c r="AI5" s="53">
        <v>31</v>
      </c>
      <c r="AJ5" s="54">
        <v>1</v>
      </c>
      <c r="AK5" s="52">
        <v>2</v>
      </c>
      <c r="AL5" s="52">
        <v>3</v>
      </c>
      <c r="AM5" s="52">
        <v>4</v>
      </c>
      <c r="AN5" s="52">
        <v>5</v>
      </c>
      <c r="AO5" s="52">
        <v>6</v>
      </c>
      <c r="AP5" s="52">
        <v>7</v>
      </c>
      <c r="AQ5" s="52">
        <v>8</v>
      </c>
      <c r="AR5" s="52">
        <v>9</v>
      </c>
      <c r="AS5" s="52">
        <v>10</v>
      </c>
      <c r="AT5" s="52">
        <v>11</v>
      </c>
      <c r="AU5" s="52">
        <v>12</v>
      </c>
      <c r="AV5" s="52">
        <v>13</v>
      </c>
      <c r="AW5" s="52">
        <v>14</v>
      </c>
      <c r="AX5" s="52">
        <v>15</v>
      </c>
      <c r="AY5" s="52">
        <v>16</v>
      </c>
      <c r="AZ5" s="52">
        <v>17</v>
      </c>
      <c r="BA5" s="52">
        <v>18</v>
      </c>
      <c r="BB5" s="52">
        <v>19</v>
      </c>
      <c r="BC5" s="52">
        <v>20</v>
      </c>
      <c r="BD5" s="52">
        <v>21</v>
      </c>
      <c r="BE5" s="52">
        <v>22</v>
      </c>
      <c r="BF5" s="52">
        <v>23</v>
      </c>
      <c r="BG5" s="52">
        <v>24</v>
      </c>
      <c r="BH5" s="52">
        <v>25</v>
      </c>
      <c r="BI5" s="52">
        <v>26</v>
      </c>
      <c r="BJ5" s="52">
        <v>27</v>
      </c>
      <c r="BK5" s="53">
        <v>28</v>
      </c>
      <c r="BL5" s="50">
        <v>1</v>
      </c>
      <c r="BM5" s="51">
        <v>2</v>
      </c>
      <c r="BN5" s="51">
        <v>3</v>
      </c>
      <c r="BO5" s="52">
        <v>4</v>
      </c>
      <c r="BP5" s="52">
        <v>5</v>
      </c>
      <c r="BQ5" s="52">
        <v>6</v>
      </c>
      <c r="BR5" s="52">
        <v>7</v>
      </c>
      <c r="BS5" s="52">
        <v>8</v>
      </c>
      <c r="BT5" s="52">
        <v>9</v>
      </c>
      <c r="BU5" s="52">
        <v>10</v>
      </c>
      <c r="BV5" s="52">
        <v>11</v>
      </c>
      <c r="BW5" s="52">
        <v>12</v>
      </c>
      <c r="BX5" s="52">
        <v>13</v>
      </c>
      <c r="BY5" s="52">
        <v>14</v>
      </c>
      <c r="BZ5" s="52">
        <v>15</v>
      </c>
      <c r="CA5" s="52">
        <v>16</v>
      </c>
      <c r="CB5" s="52">
        <v>17</v>
      </c>
      <c r="CC5" s="52">
        <v>18</v>
      </c>
      <c r="CD5" s="52">
        <v>19</v>
      </c>
      <c r="CE5" s="52">
        <v>20</v>
      </c>
      <c r="CF5" s="52">
        <v>21</v>
      </c>
      <c r="CG5" s="52">
        <v>22</v>
      </c>
      <c r="CH5" s="52">
        <v>23</v>
      </c>
      <c r="CI5" s="52">
        <v>24</v>
      </c>
      <c r="CJ5" s="52">
        <v>25</v>
      </c>
      <c r="CK5" s="52">
        <v>26</v>
      </c>
      <c r="CL5" s="52">
        <v>27</v>
      </c>
      <c r="CM5" s="52">
        <v>28</v>
      </c>
      <c r="CN5" s="52">
        <v>29</v>
      </c>
      <c r="CO5" s="52">
        <v>30</v>
      </c>
      <c r="CP5" s="53">
        <v>31</v>
      </c>
      <c r="CQ5" s="54">
        <v>1</v>
      </c>
      <c r="CR5" s="52">
        <v>2</v>
      </c>
      <c r="CS5" s="52">
        <v>3</v>
      </c>
      <c r="CT5" s="52">
        <v>4</v>
      </c>
      <c r="CU5" s="52">
        <v>5</v>
      </c>
      <c r="CV5" s="52">
        <v>6</v>
      </c>
      <c r="CW5" s="52">
        <v>7</v>
      </c>
      <c r="CX5" s="52">
        <v>8</v>
      </c>
      <c r="CY5" s="52">
        <v>9</v>
      </c>
      <c r="CZ5" s="52">
        <v>10</v>
      </c>
      <c r="DA5" s="52">
        <v>11</v>
      </c>
      <c r="DB5" s="52">
        <v>12</v>
      </c>
      <c r="DC5" s="52">
        <v>13</v>
      </c>
      <c r="DD5" s="52">
        <v>14</v>
      </c>
      <c r="DE5" s="52">
        <v>15</v>
      </c>
      <c r="DF5" s="52">
        <v>16</v>
      </c>
      <c r="DG5" s="52">
        <v>17</v>
      </c>
      <c r="DH5" s="52">
        <v>18</v>
      </c>
      <c r="DI5" s="52">
        <v>19</v>
      </c>
      <c r="DJ5" s="52">
        <v>20</v>
      </c>
      <c r="DK5" s="52">
        <v>21</v>
      </c>
      <c r="DL5" s="52">
        <v>22</v>
      </c>
      <c r="DM5" s="52">
        <v>23</v>
      </c>
      <c r="DN5" s="52">
        <v>24</v>
      </c>
      <c r="DO5" s="52">
        <v>25</v>
      </c>
      <c r="DP5" s="52">
        <v>26</v>
      </c>
      <c r="DQ5" s="52">
        <v>27</v>
      </c>
      <c r="DR5" s="52">
        <v>28</v>
      </c>
      <c r="DS5" s="52">
        <v>29</v>
      </c>
      <c r="DT5" s="53">
        <v>30</v>
      </c>
      <c r="DU5" s="50">
        <v>1</v>
      </c>
      <c r="DV5" s="51">
        <v>2</v>
      </c>
      <c r="DW5" s="51">
        <v>3</v>
      </c>
      <c r="DX5" s="52">
        <v>4</v>
      </c>
      <c r="DY5" s="52">
        <v>5</v>
      </c>
      <c r="DZ5" s="52">
        <v>6</v>
      </c>
      <c r="EA5" s="52">
        <v>7</v>
      </c>
      <c r="EB5" s="52">
        <v>8</v>
      </c>
      <c r="EC5" s="52">
        <v>9</v>
      </c>
      <c r="ED5" s="52">
        <v>10</v>
      </c>
      <c r="EE5" s="52">
        <v>11</v>
      </c>
      <c r="EF5" s="52">
        <v>12</v>
      </c>
      <c r="EG5" s="52">
        <v>13</v>
      </c>
      <c r="EH5" s="52">
        <v>14</v>
      </c>
      <c r="EI5" s="52">
        <v>15</v>
      </c>
      <c r="EJ5" s="52">
        <v>16</v>
      </c>
      <c r="EK5" s="52">
        <v>17</v>
      </c>
      <c r="EL5" s="52">
        <v>18</v>
      </c>
      <c r="EM5" s="52">
        <v>19</v>
      </c>
      <c r="EN5" s="52">
        <v>20</v>
      </c>
      <c r="EO5" s="52">
        <v>21</v>
      </c>
      <c r="EP5" s="52">
        <v>22</v>
      </c>
      <c r="EQ5" s="52">
        <v>23</v>
      </c>
      <c r="ER5" s="52">
        <v>24</v>
      </c>
      <c r="ES5" s="52">
        <v>25</v>
      </c>
      <c r="ET5" s="52">
        <v>26</v>
      </c>
      <c r="EU5" s="52">
        <v>27</v>
      </c>
      <c r="EV5" s="52">
        <v>28</v>
      </c>
      <c r="EW5" s="52">
        <v>29</v>
      </c>
      <c r="EX5" s="52">
        <v>30</v>
      </c>
      <c r="EY5" s="53">
        <v>31</v>
      </c>
      <c r="EZ5" s="54">
        <v>1</v>
      </c>
      <c r="FA5" s="52">
        <v>2</v>
      </c>
      <c r="FB5" s="52">
        <v>3</v>
      </c>
      <c r="FC5" s="52">
        <v>4</v>
      </c>
      <c r="FD5" s="52">
        <v>5</v>
      </c>
      <c r="FE5" s="52">
        <v>6</v>
      </c>
      <c r="FF5" s="52">
        <v>7</v>
      </c>
      <c r="FG5" s="52">
        <v>8</v>
      </c>
      <c r="FH5" s="52">
        <v>9</v>
      </c>
      <c r="FI5" s="52">
        <v>10</v>
      </c>
      <c r="FJ5" s="52">
        <v>11</v>
      </c>
      <c r="FK5" s="52">
        <v>12</v>
      </c>
      <c r="FL5" s="52">
        <v>13</v>
      </c>
      <c r="FM5" s="52">
        <v>14</v>
      </c>
      <c r="FN5" s="52">
        <v>15</v>
      </c>
      <c r="FO5" s="52">
        <v>16</v>
      </c>
      <c r="FP5" s="52">
        <v>17</v>
      </c>
      <c r="FQ5" s="52">
        <v>18</v>
      </c>
      <c r="FR5" s="52">
        <v>19</v>
      </c>
      <c r="FS5" s="52">
        <v>20</v>
      </c>
      <c r="FT5" s="52">
        <v>21</v>
      </c>
      <c r="FU5" s="52">
        <v>22</v>
      </c>
      <c r="FV5" s="52">
        <v>23</v>
      </c>
      <c r="FW5" s="52">
        <v>24</v>
      </c>
      <c r="FX5" s="52">
        <v>25</v>
      </c>
      <c r="FY5" s="52">
        <v>26</v>
      </c>
      <c r="FZ5" s="52">
        <v>27</v>
      </c>
      <c r="GA5" s="52">
        <v>28</v>
      </c>
      <c r="GB5" s="52">
        <v>29</v>
      </c>
      <c r="GC5" s="53">
        <v>30</v>
      </c>
      <c r="GD5" s="50">
        <v>1</v>
      </c>
      <c r="GE5" s="51">
        <v>2</v>
      </c>
      <c r="GF5" s="51">
        <v>3</v>
      </c>
      <c r="GG5" s="52">
        <v>4</v>
      </c>
      <c r="GH5" s="52">
        <v>5</v>
      </c>
      <c r="GI5" s="52">
        <v>6</v>
      </c>
      <c r="GJ5" s="52">
        <v>7</v>
      </c>
      <c r="GK5" s="52">
        <v>8</v>
      </c>
      <c r="GL5" s="52">
        <v>9</v>
      </c>
      <c r="GM5" s="52">
        <v>10</v>
      </c>
      <c r="GN5" s="52">
        <v>11</v>
      </c>
      <c r="GO5" s="52">
        <v>12</v>
      </c>
      <c r="GP5" s="52">
        <v>13</v>
      </c>
      <c r="GQ5" s="52">
        <v>14</v>
      </c>
      <c r="GR5" s="52">
        <v>15</v>
      </c>
      <c r="GS5" s="52">
        <v>16</v>
      </c>
      <c r="GT5" s="52">
        <v>17</v>
      </c>
      <c r="GU5" s="52">
        <v>18</v>
      </c>
      <c r="GV5" s="52">
        <v>19</v>
      </c>
      <c r="GW5" s="52">
        <v>20</v>
      </c>
      <c r="GX5" s="52">
        <v>21</v>
      </c>
      <c r="GY5" s="52">
        <v>22</v>
      </c>
      <c r="GZ5" s="52">
        <v>23</v>
      </c>
      <c r="HA5" s="52">
        <v>24</v>
      </c>
      <c r="HB5" s="52">
        <v>25</v>
      </c>
      <c r="HC5" s="52">
        <v>26</v>
      </c>
      <c r="HD5" s="52">
        <v>27</v>
      </c>
      <c r="HE5" s="52">
        <v>28</v>
      </c>
      <c r="HF5" s="52">
        <v>29</v>
      </c>
      <c r="HG5" s="52">
        <v>30</v>
      </c>
      <c r="HH5" s="53">
        <v>31</v>
      </c>
      <c r="HI5" s="50">
        <v>1</v>
      </c>
      <c r="HJ5" s="51">
        <v>2</v>
      </c>
      <c r="HK5" s="51">
        <v>3</v>
      </c>
      <c r="HL5" s="52">
        <v>4</v>
      </c>
      <c r="HM5" s="52">
        <v>5</v>
      </c>
      <c r="HN5" s="52">
        <v>6</v>
      </c>
      <c r="HO5" s="52">
        <v>7</v>
      </c>
      <c r="HP5" s="52">
        <v>8</v>
      </c>
      <c r="HQ5" s="52">
        <v>9</v>
      </c>
      <c r="HR5" s="52">
        <v>10</v>
      </c>
      <c r="HS5" s="52">
        <v>11</v>
      </c>
      <c r="HT5" s="52">
        <v>12</v>
      </c>
      <c r="HU5" s="52">
        <v>13</v>
      </c>
      <c r="HV5" s="52">
        <v>14</v>
      </c>
      <c r="HW5" s="52">
        <v>15</v>
      </c>
      <c r="HX5" s="52">
        <v>16</v>
      </c>
      <c r="HY5" s="52">
        <v>17</v>
      </c>
      <c r="HZ5" s="52">
        <v>18</v>
      </c>
      <c r="IA5" s="52">
        <v>19</v>
      </c>
      <c r="IB5" s="52">
        <v>20</v>
      </c>
      <c r="IC5" s="52">
        <v>21</v>
      </c>
      <c r="ID5" s="52">
        <v>22</v>
      </c>
      <c r="IE5" s="52">
        <v>23</v>
      </c>
      <c r="IF5" s="52">
        <v>24</v>
      </c>
      <c r="IG5" s="52">
        <v>25</v>
      </c>
      <c r="IH5" s="52">
        <v>26</v>
      </c>
      <c r="II5" s="52">
        <v>27</v>
      </c>
      <c r="IJ5" s="52">
        <v>28</v>
      </c>
      <c r="IK5" s="52">
        <v>29</v>
      </c>
      <c r="IL5" s="52">
        <v>30</v>
      </c>
      <c r="IM5" s="53">
        <v>31</v>
      </c>
      <c r="IN5" s="54">
        <v>1</v>
      </c>
      <c r="IO5" s="52">
        <v>2</v>
      </c>
      <c r="IP5" s="52">
        <v>3</v>
      </c>
      <c r="IQ5" s="52">
        <v>4</v>
      </c>
      <c r="IR5" s="52">
        <v>5</v>
      </c>
      <c r="IS5" s="52">
        <v>6</v>
      </c>
      <c r="IT5" s="52">
        <v>7</v>
      </c>
      <c r="IU5" s="52">
        <v>8</v>
      </c>
      <c r="IV5" s="52">
        <v>9</v>
      </c>
      <c r="IW5" s="52">
        <v>10</v>
      </c>
      <c r="IX5" s="52">
        <v>11</v>
      </c>
      <c r="IY5" s="52">
        <v>12</v>
      </c>
      <c r="IZ5" s="52">
        <v>13</v>
      </c>
      <c r="JA5" s="52">
        <v>14</v>
      </c>
      <c r="JB5" s="52">
        <v>15</v>
      </c>
      <c r="JC5" s="52">
        <v>16</v>
      </c>
      <c r="JD5" s="52">
        <v>17</v>
      </c>
      <c r="JE5" s="52">
        <v>18</v>
      </c>
      <c r="JF5" s="52">
        <v>19</v>
      </c>
      <c r="JG5" s="52">
        <v>20</v>
      </c>
      <c r="JH5" s="52">
        <v>21</v>
      </c>
      <c r="JI5" s="52">
        <v>22</v>
      </c>
      <c r="JJ5" s="52">
        <v>23</v>
      </c>
      <c r="JK5" s="52">
        <v>24</v>
      </c>
      <c r="JL5" s="52">
        <v>25</v>
      </c>
      <c r="JM5" s="52">
        <v>26</v>
      </c>
      <c r="JN5" s="52">
        <v>27</v>
      </c>
      <c r="JO5" s="52">
        <v>28</v>
      </c>
      <c r="JP5" s="52">
        <v>29</v>
      </c>
      <c r="JQ5" s="53">
        <v>30</v>
      </c>
      <c r="JR5" s="50">
        <v>1</v>
      </c>
      <c r="JS5" s="51">
        <v>2</v>
      </c>
      <c r="JT5" s="51">
        <v>3</v>
      </c>
      <c r="JU5" s="52">
        <v>4</v>
      </c>
      <c r="JV5" s="52">
        <v>5</v>
      </c>
      <c r="JW5" s="52">
        <v>6</v>
      </c>
      <c r="JX5" s="52">
        <v>7</v>
      </c>
      <c r="JY5" s="52">
        <v>8</v>
      </c>
      <c r="JZ5" s="52">
        <v>9</v>
      </c>
      <c r="KA5" s="52">
        <v>10</v>
      </c>
      <c r="KB5" s="52">
        <v>11</v>
      </c>
      <c r="KC5" s="52">
        <v>12</v>
      </c>
      <c r="KD5" s="52">
        <v>13</v>
      </c>
      <c r="KE5" s="52">
        <v>14</v>
      </c>
      <c r="KF5" s="52">
        <v>15</v>
      </c>
      <c r="KG5" s="52">
        <v>16</v>
      </c>
      <c r="KH5" s="52">
        <v>17</v>
      </c>
      <c r="KI5" s="52">
        <v>18</v>
      </c>
      <c r="KJ5" s="52">
        <v>19</v>
      </c>
      <c r="KK5" s="52">
        <v>20</v>
      </c>
      <c r="KL5" s="52">
        <v>21</v>
      </c>
      <c r="KM5" s="52">
        <v>22</v>
      </c>
      <c r="KN5" s="52">
        <v>23</v>
      </c>
      <c r="KO5" s="52">
        <v>24</v>
      </c>
      <c r="KP5" s="52">
        <v>25</v>
      </c>
      <c r="KQ5" s="52">
        <v>26</v>
      </c>
      <c r="KR5" s="52">
        <v>27</v>
      </c>
      <c r="KS5" s="52">
        <v>28</v>
      </c>
      <c r="KT5" s="52">
        <v>29</v>
      </c>
      <c r="KU5" s="52">
        <v>30</v>
      </c>
      <c r="KV5" s="53">
        <v>31</v>
      </c>
      <c r="KW5" s="54">
        <v>1</v>
      </c>
      <c r="KX5" s="52">
        <v>2</v>
      </c>
      <c r="KY5" s="52">
        <v>3</v>
      </c>
      <c r="KZ5" s="52">
        <v>4</v>
      </c>
      <c r="LA5" s="52">
        <v>5</v>
      </c>
      <c r="LB5" s="52">
        <v>6</v>
      </c>
      <c r="LC5" s="52">
        <v>7</v>
      </c>
      <c r="LD5" s="52">
        <v>8</v>
      </c>
      <c r="LE5" s="52">
        <v>9</v>
      </c>
      <c r="LF5" s="52">
        <v>10</v>
      </c>
      <c r="LG5" s="52">
        <v>11</v>
      </c>
      <c r="LH5" s="52">
        <v>12</v>
      </c>
      <c r="LI5" s="52">
        <v>13</v>
      </c>
      <c r="LJ5" s="52">
        <v>14</v>
      </c>
      <c r="LK5" s="52">
        <v>15</v>
      </c>
      <c r="LL5" s="52">
        <v>16</v>
      </c>
      <c r="LM5" s="52">
        <v>17</v>
      </c>
      <c r="LN5" s="52">
        <v>18</v>
      </c>
      <c r="LO5" s="52">
        <v>19</v>
      </c>
      <c r="LP5" s="52">
        <v>20</v>
      </c>
      <c r="LQ5" s="52">
        <v>21</v>
      </c>
      <c r="LR5" s="52">
        <v>22</v>
      </c>
      <c r="LS5" s="52">
        <v>23</v>
      </c>
      <c r="LT5" s="52">
        <v>24</v>
      </c>
      <c r="LU5" s="52">
        <v>25</v>
      </c>
      <c r="LV5" s="52">
        <v>26</v>
      </c>
      <c r="LW5" s="52">
        <v>27</v>
      </c>
      <c r="LX5" s="52">
        <v>28</v>
      </c>
      <c r="LY5" s="52">
        <v>29</v>
      </c>
      <c r="LZ5" s="53">
        <v>30</v>
      </c>
      <c r="MA5" s="50">
        <v>1</v>
      </c>
      <c r="MB5" s="51">
        <v>2</v>
      </c>
      <c r="MC5" s="51">
        <v>3</v>
      </c>
      <c r="MD5" s="52">
        <v>4</v>
      </c>
      <c r="ME5" s="52">
        <v>5</v>
      </c>
      <c r="MF5" s="52">
        <v>6</v>
      </c>
      <c r="MG5" s="52">
        <v>7</v>
      </c>
      <c r="MH5" s="52">
        <v>8</v>
      </c>
      <c r="MI5" s="52">
        <v>9</v>
      </c>
      <c r="MJ5" s="52">
        <v>10</v>
      </c>
      <c r="MK5" s="52">
        <v>11</v>
      </c>
      <c r="ML5" s="52">
        <v>12</v>
      </c>
      <c r="MM5" s="52">
        <v>13</v>
      </c>
      <c r="MN5" s="52">
        <v>14</v>
      </c>
      <c r="MO5" s="52">
        <v>15</v>
      </c>
      <c r="MP5" s="52">
        <v>16</v>
      </c>
      <c r="MQ5" s="52">
        <v>17</v>
      </c>
      <c r="MR5" s="52">
        <v>18</v>
      </c>
      <c r="MS5" s="52">
        <v>19</v>
      </c>
      <c r="MT5" s="52">
        <v>20</v>
      </c>
      <c r="MU5" s="52">
        <v>21</v>
      </c>
      <c r="MV5" s="52">
        <v>22</v>
      </c>
      <c r="MW5" s="52">
        <v>23</v>
      </c>
      <c r="MX5" s="52">
        <v>24</v>
      </c>
      <c r="MY5" s="52">
        <v>25</v>
      </c>
      <c r="MZ5" s="52">
        <v>26</v>
      </c>
      <c r="NA5" s="52">
        <v>27</v>
      </c>
      <c r="NB5" s="52">
        <v>28</v>
      </c>
      <c r="NC5" s="52">
        <v>29</v>
      </c>
      <c r="ND5" s="52">
        <v>30</v>
      </c>
      <c r="NE5" s="53">
        <v>31</v>
      </c>
    </row>
    <row r="6" spans="1:369" x14ac:dyDescent="0.25">
      <c r="A6" s="55"/>
      <c r="B6" s="56"/>
      <c r="C6" s="57"/>
      <c r="D6" s="57"/>
      <c r="E6" s="58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60"/>
      <c r="AJ6" s="58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60"/>
      <c r="BL6" s="58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60"/>
      <c r="CQ6" s="58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60"/>
      <c r="DU6" s="58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60"/>
      <c r="EZ6" s="58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60"/>
      <c r="GD6" s="58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60"/>
      <c r="HI6" s="58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  <c r="IL6" s="59"/>
      <c r="IM6" s="60"/>
      <c r="IN6" s="58"/>
      <c r="IO6" s="59"/>
      <c r="IP6" s="59"/>
      <c r="IQ6" s="59"/>
      <c r="IR6" s="59"/>
      <c r="IS6" s="59"/>
      <c r="IT6" s="59"/>
      <c r="IU6" s="59"/>
      <c r="IV6" s="59"/>
      <c r="IW6" s="59"/>
      <c r="IX6" s="59"/>
      <c r="IY6" s="59"/>
      <c r="IZ6" s="59"/>
      <c r="JA6" s="59"/>
      <c r="JB6" s="59"/>
      <c r="JC6" s="59"/>
      <c r="JD6" s="59"/>
      <c r="JE6" s="59"/>
      <c r="JF6" s="59"/>
      <c r="JG6" s="59"/>
      <c r="JH6" s="59"/>
      <c r="JI6" s="59"/>
      <c r="JJ6" s="59"/>
      <c r="JK6" s="59"/>
      <c r="JL6" s="59"/>
      <c r="JM6" s="59"/>
      <c r="JN6" s="59"/>
      <c r="JO6" s="59"/>
      <c r="JP6" s="59"/>
      <c r="JQ6" s="60"/>
      <c r="JR6" s="58"/>
      <c r="JS6" s="59"/>
      <c r="JT6" s="59"/>
      <c r="JU6" s="59"/>
      <c r="JV6" s="59"/>
      <c r="JW6" s="59"/>
      <c r="JX6" s="59"/>
      <c r="JY6" s="59"/>
      <c r="JZ6" s="59"/>
      <c r="KA6" s="59"/>
      <c r="KB6" s="59"/>
      <c r="KC6" s="59"/>
      <c r="KD6" s="59"/>
      <c r="KE6" s="59"/>
      <c r="KF6" s="59"/>
      <c r="KG6" s="59"/>
      <c r="KH6" s="59"/>
      <c r="KI6" s="59"/>
      <c r="KJ6" s="59"/>
      <c r="KK6" s="59"/>
      <c r="KL6" s="59"/>
      <c r="KM6" s="59"/>
      <c r="KN6" s="59"/>
      <c r="KO6" s="59"/>
      <c r="KP6" s="59"/>
      <c r="KQ6" s="59"/>
      <c r="KR6" s="59"/>
      <c r="KS6" s="59"/>
      <c r="KT6" s="59"/>
      <c r="KU6" s="59"/>
      <c r="KV6" s="60"/>
      <c r="KW6" s="58"/>
      <c r="KX6" s="59"/>
      <c r="KY6" s="59"/>
      <c r="KZ6" s="59"/>
      <c r="LA6" s="59"/>
      <c r="LB6" s="59"/>
      <c r="LC6" s="59"/>
      <c r="LD6" s="59"/>
      <c r="LE6" s="59"/>
      <c r="LF6" s="59"/>
      <c r="LG6" s="59"/>
      <c r="LH6" s="59"/>
      <c r="LI6" s="59"/>
      <c r="LJ6" s="59"/>
      <c r="LK6" s="59"/>
      <c r="LL6" s="59"/>
      <c r="LM6" s="59"/>
      <c r="LN6" s="59"/>
      <c r="LO6" s="59"/>
      <c r="LP6" s="59"/>
      <c r="LQ6" s="59"/>
      <c r="LR6" s="59"/>
      <c r="LS6" s="59"/>
      <c r="LT6" s="59"/>
      <c r="LU6" s="59"/>
      <c r="LV6" s="59"/>
      <c r="LW6" s="59"/>
      <c r="LX6" s="59"/>
      <c r="LY6" s="59"/>
      <c r="LZ6" s="60"/>
      <c r="MA6" s="58"/>
      <c r="MB6" s="59"/>
      <c r="MC6" s="59"/>
      <c r="MD6" s="59"/>
      <c r="ME6" s="59"/>
      <c r="MF6" s="59"/>
      <c r="MG6" s="59"/>
      <c r="MH6" s="59"/>
      <c r="MI6" s="59"/>
      <c r="MJ6" s="59"/>
      <c r="MK6" s="59"/>
      <c r="ML6" s="59"/>
      <c r="MM6" s="59"/>
      <c r="MN6" s="59"/>
      <c r="MO6" s="59"/>
      <c r="MP6" s="59"/>
      <c r="MQ6" s="59"/>
      <c r="MR6" s="59"/>
      <c r="MS6" s="59"/>
      <c r="MT6" s="59"/>
      <c r="MU6" s="59"/>
      <c r="MV6" s="59"/>
      <c r="MW6" s="59"/>
      <c r="MX6" s="59"/>
      <c r="MY6" s="59"/>
      <c r="MZ6" s="59"/>
      <c r="NA6" s="59"/>
      <c r="NB6" s="59"/>
      <c r="NC6" s="59"/>
      <c r="ND6" s="59"/>
      <c r="NE6" s="60"/>
    </row>
    <row r="7" spans="1:369" x14ac:dyDescent="0.25">
      <c r="A7" s="61"/>
      <c r="B7" s="62"/>
      <c r="C7" s="63"/>
      <c r="D7" s="63"/>
      <c r="E7" s="64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6"/>
      <c r="AJ7" s="64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6"/>
      <c r="BL7" s="64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6"/>
      <c r="CQ7" s="64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6"/>
      <c r="DU7" s="64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6"/>
      <c r="EZ7" s="64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6"/>
      <c r="GD7" s="64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6"/>
      <c r="HI7" s="64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  <c r="II7" s="65"/>
      <c r="IJ7" s="65"/>
      <c r="IK7" s="65"/>
      <c r="IL7" s="65"/>
      <c r="IM7" s="66"/>
      <c r="IN7" s="64"/>
      <c r="IO7" s="65"/>
      <c r="IP7" s="65"/>
      <c r="IQ7" s="65"/>
      <c r="IR7" s="65"/>
      <c r="IS7" s="65"/>
      <c r="IT7" s="65"/>
      <c r="IU7" s="65"/>
      <c r="IV7" s="65"/>
      <c r="IW7" s="65"/>
      <c r="IX7" s="65"/>
      <c r="IY7" s="65"/>
      <c r="IZ7" s="65"/>
      <c r="JA7" s="65"/>
      <c r="JB7" s="65"/>
      <c r="JC7" s="65"/>
      <c r="JD7" s="65"/>
      <c r="JE7" s="65"/>
      <c r="JF7" s="65"/>
      <c r="JG7" s="65"/>
      <c r="JH7" s="65"/>
      <c r="JI7" s="65"/>
      <c r="JJ7" s="65"/>
      <c r="JK7" s="65"/>
      <c r="JL7" s="65"/>
      <c r="JM7" s="65"/>
      <c r="JN7" s="65"/>
      <c r="JO7" s="65"/>
      <c r="JP7" s="65"/>
      <c r="JQ7" s="66"/>
      <c r="JR7" s="64"/>
      <c r="JS7" s="65"/>
      <c r="JT7" s="65"/>
      <c r="JU7" s="65"/>
      <c r="JV7" s="65"/>
      <c r="JW7" s="65"/>
      <c r="JX7" s="65"/>
      <c r="JY7" s="65"/>
      <c r="JZ7" s="65"/>
      <c r="KA7" s="65"/>
      <c r="KB7" s="65"/>
      <c r="KC7" s="65"/>
      <c r="KD7" s="65"/>
      <c r="KE7" s="65"/>
      <c r="KF7" s="65"/>
      <c r="KG7" s="65"/>
      <c r="KH7" s="65"/>
      <c r="KI7" s="65"/>
      <c r="KJ7" s="65"/>
      <c r="KK7" s="65"/>
      <c r="KL7" s="65"/>
      <c r="KM7" s="65"/>
      <c r="KN7" s="65"/>
      <c r="KO7" s="65"/>
      <c r="KP7" s="65"/>
      <c r="KQ7" s="65"/>
      <c r="KR7" s="65"/>
      <c r="KS7" s="65"/>
      <c r="KT7" s="65"/>
      <c r="KU7" s="65"/>
      <c r="KV7" s="66"/>
      <c r="KW7" s="64"/>
      <c r="KX7" s="65"/>
      <c r="KY7" s="65"/>
      <c r="KZ7" s="65"/>
      <c r="LA7" s="65"/>
      <c r="LB7" s="65"/>
      <c r="LC7" s="65"/>
      <c r="LD7" s="65"/>
      <c r="LE7" s="65"/>
      <c r="LF7" s="65"/>
      <c r="LG7" s="65"/>
      <c r="LH7" s="65"/>
      <c r="LI7" s="65"/>
      <c r="LJ7" s="65"/>
      <c r="LK7" s="65"/>
      <c r="LL7" s="65"/>
      <c r="LM7" s="65"/>
      <c r="LN7" s="65"/>
      <c r="LO7" s="65"/>
      <c r="LP7" s="65"/>
      <c r="LQ7" s="65"/>
      <c r="LR7" s="65"/>
      <c r="LS7" s="65"/>
      <c r="LT7" s="65"/>
      <c r="LU7" s="65"/>
      <c r="LV7" s="65"/>
      <c r="LW7" s="65"/>
      <c r="LX7" s="65"/>
      <c r="LY7" s="65"/>
      <c r="LZ7" s="66"/>
      <c r="MA7" s="64"/>
      <c r="MB7" s="65"/>
      <c r="MC7" s="65"/>
      <c r="MD7" s="65"/>
      <c r="ME7" s="65"/>
      <c r="MF7" s="65"/>
      <c r="MG7" s="65"/>
      <c r="MH7" s="65"/>
      <c r="MI7" s="65"/>
      <c r="MJ7" s="65"/>
      <c r="MK7" s="65"/>
      <c r="ML7" s="65"/>
      <c r="MM7" s="65"/>
      <c r="MN7" s="65"/>
      <c r="MO7" s="65"/>
      <c r="MP7" s="65"/>
      <c r="MQ7" s="65"/>
      <c r="MR7" s="65"/>
      <c r="MS7" s="65"/>
      <c r="MT7" s="65"/>
      <c r="MU7" s="65"/>
      <c r="MV7" s="65"/>
      <c r="MW7" s="65"/>
      <c r="MX7" s="65"/>
      <c r="MY7" s="65"/>
      <c r="MZ7" s="65"/>
      <c r="NA7" s="65"/>
      <c r="NB7" s="65"/>
      <c r="NC7" s="65"/>
      <c r="ND7" s="65"/>
      <c r="NE7" s="66"/>
    </row>
    <row r="8" spans="1:369" x14ac:dyDescent="0.25">
      <c r="A8" s="55"/>
      <c r="B8" s="62"/>
      <c r="C8" s="63"/>
      <c r="D8" s="63"/>
      <c r="E8" s="64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6"/>
      <c r="AJ8" s="64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6"/>
      <c r="BL8" s="64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6"/>
      <c r="CQ8" s="64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6"/>
      <c r="DU8" s="64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6"/>
      <c r="EZ8" s="64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6"/>
      <c r="GD8" s="64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6"/>
      <c r="HI8" s="64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6"/>
      <c r="IN8" s="64"/>
      <c r="IO8" s="65"/>
      <c r="IP8" s="65"/>
      <c r="IQ8" s="65"/>
      <c r="IR8" s="65"/>
      <c r="IS8" s="65"/>
      <c r="IT8" s="65"/>
      <c r="IU8" s="65"/>
      <c r="IV8" s="65"/>
      <c r="IW8" s="65"/>
      <c r="IX8" s="65"/>
      <c r="IY8" s="65"/>
      <c r="IZ8" s="65"/>
      <c r="JA8" s="65"/>
      <c r="JB8" s="65"/>
      <c r="JC8" s="65"/>
      <c r="JD8" s="65"/>
      <c r="JE8" s="65"/>
      <c r="JF8" s="65"/>
      <c r="JG8" s="65"/>
      <c r="JH8" s="65"/>
      <c r="JI8" s="65"/>
      <c r="JJ8" s="65"/>
      <c r="JK8" s="65"/>
      <c r="JL8" s="65"/>
      <c r="JM8" s="65"/>
      <c r="JN8" s="65"/>
      <c r="JO8" s="65"/>
      <c r="JP8" s="65"/>
      <c r="JQ8" s="66"/>
      <c r="JR8" s="64"/>
      <c r="JS8" s="65"/>
      <c r="JT8" s="65"/>
      <c r="JU8" s="65"/>
      <c r="JV8" s="65"/>
      <c r="JW8" s="65"/>
      <c r="JX8" s="65"/>
      <c r="JY8" s="65"/>
      <c r="JZ8" s="65"/>
      <c r="KA8" s="65"/>
      <c r="KB8" s="65"/>
      <c r="KC8" s="65"/>
      <c r="KD8" s="65"/>
      <c r="KE8" s="65"/>
      <c r="KF8" s="65"/>
      <c r="KG8" s="65"/>
      <c r="KH8" s="65"/>
      <c r="KI8" s="65"/>
      <c r="KJ8" s="65"/>
      <c r="KK8" s="65"/>
      <c r="KL8" s="65"/>
      <c r="KM8" s="65"/>
      <c r="KN8" s="65"/>
      <c r="KO8" s="65"/>
      <c r="KP8" s="65"/>
      <c r="KQ8" s="65"/>
      <c r="KR8" s="65"/>
      <c r="KS8" s="65"/>
      <c r="KT8" s="65"/>
      <c r="KU8" s="65"/>
      <c r="KV8" s="66"/>
      <c r="KW8" s="64"/>
      <c r="KX8" s="65"/>
      <c r="KY8" s="65"/>
      <c r="KZ8" s="65"/>
      <c r="LA8" s="65"/>
      <c r="LB8" s="65"/>
      <c r="LC8" s="65"/>
      <c r="LD8" s="65"/>
      <c r="LE8" s="65"/>
      <c r="LF8" s="65"/>
      <c r="LG8" s="65"/>
      <c r="LH8" s="65"/>
      <c r="LI8" s="65"/>
      <c r="LJ8" s="65"/>
      <c r="LK8" s="65"/>
      <c r="LL8" s="65"/>
      <c r="LM8" s="65"/>
      <c r="LN8" s="65"/>
      <c r="LO8" s="65"/>
      <c r="LP8" s="65"/>
      <c r="LQ8" s="65"/>
      <c r="LR8" s="65"/>
      <c r="LS8" s="65"/>
      <c r="LT8" s="65"/>
      <c r="LU8" s="65"/>
      <c r="LV8" s="65"/>
      <c r="LW8" s="65"/>
      <c r="LX8" s="65"/>
      <c r="LY8" s="65"/>
      <c r="LZ8" s="66"/>
      <c r="MA8" s="64"/>
      <c r="MB8" s="65"/>
      <c r="MC8" s="65"/>
      <c r="MD8" s="65"/>
      <c r="ME8" s="65"/>
      <c r="MF8" s="65"/>
      <c r="MG8" s="65"/>
      <c r="MH8" s="65"/>
      <c r="MI8" s="65"/>
      <c r="MJ8" s="65"/>
      <c r="MK8" s="65"/>
      <c r="ML8" s="65"/>
      <c r="MM8" s="65"/>
      <c r="MN8" s="65"/>
      <c r="MO8" s="65"/>
      <c r="MP8" s="65"/>
      <c r="MQ8" s="65"/>
      <c r="MR8" s="65"/>
      <c r="MS8" s="65"/>
      <c r="MT8" s="65"/>
      <c r="MU8" s="65"/>
      <c r="MV8" s="65"/>
      <c r="MW8" s="65"/>
      <c r="MX8" s="65"/>
      <c r="MY8" s="65"/>
      <c r="MZ8" s="65"/>
      <c r="NA8" s="65"/>
      <c r="NB8" s="65"/>
      <c r="NC8" s="65"/>
      <c r="ND8" s="65"/>
      <c r="NE8" s="66"/>
    </row>
    <row r="9" spans="1:369" x14ac:dyDescent="0.25">
      <c r="A9" s="61"/>
      <c r="B9" s="62"/>
      <c r="C9" s="63"/>
      <c r="D9" s="63"/>
      <c r="E9" s="64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6"/>
      <c r="AJ9" s="64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6"/>
      <c r="BL9" s="64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6"/>
      <c r="CQ9" s="64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6"/>
      <c r="DU9" s="64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6"/>
      <c r="EZ9" s="64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6"/>
      <c r="GD9" s="64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6"/>
      <c r="HI9" s="64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6"/>
      <c r="IN9" s="64"/>
      <c r="IO9" s="65"/>
      <c r="IP9" s="65"/>
      <c r="IQ9" s="65"/>
      <c r="IR9" s="65"/>
      <c r="IS9" s="65"/>
      <c r="IT9" s="65"/>
      <c r="IU9" s="65"/>
      <c r="IV9" s="65"/>
      <c r="IW9" s="65"/>
      <c r="IX9" s="65"/>
      <c r="IY9" s="65"/>
      <c r="IZ9" s="65"/>
      <c r="JA9" s="65"/>
      <c r="JB9" s="65"/>
      <c r="JC9" s="65"/>
      <c r="JD9" s="65"/>
      <c r="JE9" s="65"/>
      <c r="JF9" s="65"/>
      <c r="JG9" s="65"/>
      <c r="JH9" s="65"/>
      <c r="JI9" s="65"/>
      <c r="JJ9" s="65"/>
      <c r="JK9" s="65"/>
      <c r="JL9" s="65"/>
      <c r="JM9" s="65"/>
      <c r="JN9" s="65"/>
      <c r="JO9" s="65"/>
      <c r="JP9" s="65"/>
      <c r="JQ9" s="66"/>
      <c r="JR9" s="64"/>
      <c r="JS9" s="65"/>
      <c r="JT9" s="65"/>
      <c r="JU9" s="65"/>
      <c r="JV9" s="65"/>
      <c r="JW9" s="65"/>
      <c r="JX9" s="65"/>
      <c r="JY9" s="65"/>
      <c r="JZ9" s="65"/>
      <c r="KA9" s="65"/>
      <c r="KB9" s="65"/>
      <c r="KC9" s="65"/>
      <c r="KD9" s="65"/>
      <c r="KE9" s="65"/>
      <c r="KF9" s="65"/>
      <c r="KG9" s="65"/>
      <c r="KH9" s="65"/>
      <c r="KI9" s="65"/>
      <c r="KJ9" s="65"/>
      <c r="KK9" s="65"/>
      <c r="KL9" s="65"/>
      <c r="KM9" s="65"/>
      <c r="KN9" s="65"/>
      <c r="KO9" s="65"/>
      <c r="KP9" s="65"/>
      <c r="KQ9" s="65"/>
      <c r="KR9" s="65"/>
      <c r="KS9" s="65"/>
      <c r="KT9" s="65"/>
      <c r="KU9" s="65"/>
      <c r="KV9" s="66"/>
      <c r="KW9" s="64"/>
      <c r="KX9" s="65"/>
      <c r="KY9" s="65"/>
      <c r="KZ9" s="65"/>
      <c r="LA9" s="65"/>
      <c r="LB9" s="65"/>
      <c r="LC9" s="65"/>
      <c r="LD9" s="65"/>
      <c r="LE9" s="65"/>
      <c r="LF9" s="65"/>
      <c r="LG9" s="65"/>
      <c r="LH9" s="65"/>
      <c r="LI9" s="65"/>
      <c r="LJ9" s="65"/>
      <c r="LK9" s="65"/>
      <c r="LL9" s="65"/>
      <c r="LM9" s="65"/>
      <c r="LN9" s="65"/>
      <c r="LO9" s="65"/>
      <c r="LP9" s="65"/>
      <c r="LQ9" s="65"/>
      <c r="LR9" s="65"/>
      <c r="LS9" s="65"/>
      <c r="LT9" s="65"/>
      <c r="LU9" s="65"/>
      <c r="LV9" s="65"/>
      <c r="LW9" s="65"/>
      <c r="LX9" s="65"/>
      <c r="LY9" s="65"/>
      <c r="LZ9" s="66"/>
      <c r="MA9" s="64"/>
      <c r="MB9" s="65"/>
      <c r="MC9" s="65"/>
      <c r="MD9" s="65"/>
      <c r="ME9" s="65"/>
      <c r="MF9" s="65"/>
      <c r="MG9" s="65"/>
      <c r="MH9" s="65"/>
      <c r="MI9" s="65"/>
      <c r="MJ9" s="65"/>
      <c r="MK9" s="65"/>
      <c r="ML9" s="65"/>
      <c r="MM9" s="65"/>
      <c r="MN9" s="65"/>
      <c r="MO9" s="65"/>
      <c r="MP9" s="65"/>
      <c r="MQ9" s="65"/>
      <c r="MR9" s="65"/>
      <c r="MS9" s="65"/>
      <c r="MT9" s="65"/>
      <c r="MU9" s="65"/>
      <c r="MV9" s="65"/>
      <c r="MW9" s="65"/>
      <c r="MX9" s="65"/>
      <c r="MY9" s="65"/>
      <c r="MZ9" s="65"/>
      <c r="NA9" s="65"/>
      <c r="NB9" s="65"/>
      <c r="NC9" s="65"/>
      <c r="ND9" s="65"/>
      <c r="NE9" s="66"/>
    </row>
    <row r="10" spans="1:369" x14ac:dyDescent="0.25">
      <c r="A10" s="55"/>
      <c r="B10" s="62"/>
      <c r="C10" s="63"/>
      <c r="D10" s="63"/>
      <c r="E10" s="64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6"/>
      <c r="AJ10" s="64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6"/>
      <c r="BL10" s="64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6"/>
      <c r="CQ10" s="64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6"/>
      <c r="DU10" s="64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6"/>
      <c r="EZ10" s="64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6"/>
      <c r="GD10" s="64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6"/>
      <c r="HI10" s="64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6"/>
      <c r="IN10" s="64"/>
      <c r="IO10" s="65"/>
      <c r="IP10" s="65"/>
      <c r="IQ10" s="65"/>
      <c r="IR10" s="65"/>
      <c r="IS10" s="65"/>
      <c r="IT10" s="65"/>
      <c r="IU10" s="65"/>
      <c r="IV10" s="65"/>
      <c r="IW10" s="65"/>
      <c r="IX10" s="65"/>
      <c r="IY10" s="65"/>
      <c r="IZ10" s="65"/>
      <c r="JA10" s="65"/>
      <c r="JB10" s="65"/>
      <c r="JC10" s="65"/>
      <c r="JD10" s="65"/>
      <c r="JE10" s="65"/>
      <c r="JF10" s="65"/>
      <c r="JG10" s="65"/>
      <c r="JH10" s="65"/>
      <c r="JI10" s="65"/>
      <c r="JJ10" s="65"/>
      <c r="JK10" s="65"/>
      <c r="JL10" s="65"/>
      <c r="JM10" s="65"/>
      <c r="JN10" s="65"/>
      <c r="JO10" s="65"/>
      <c r="JP10" s="65"/>
      <c r="JQ10" s="66"/>
      <c r="JR10" s="64"/>
      <c r="JS10" s="65"/>
      <c r="JT10" s="65"/>
      <c r="JU10" s="65"/>
      <c r="JV10" s="65"/>
      <c r="JW10" s="65"/>
      <c r="JX10" s="65"/>
      <c r="JY10" s="65"/>
      <c r="JZ10" s="65"/>
      <c r="KA10" s="65"/>
      <c r="KB10" s="65"/>
      <c r="KC10" s="65"/>
      <c r="KD10" s="65"/>
      <c r="KE10" s="65"/>
      <c r="KF10" s="65"/>
      <c r="KG10" s="65"/>
      <c r="KH10" s="65"/>
      <c r="KI10" s="65"/>
      <c r="KJ10" s="65"/>
      <c r="KK10" s="65"/>
      <c r="KL10" s="65"/>
      <c r="KM10" s="65"/>
      <c r="KN10" s="65"/>
      <c r="KO10" s="65"/>
      <c r="KP10" s="65"/>
      <c r="KQ10" s="65"/>
      <c r="KR10" s="65"/>
      <c r="KS10" s="65"/>
      <c r="KT10" s="65"/>
      <c r="KU10" s="65"/>
      <c r="KV10" s="66"/>
      <c r="KW10" s="64"/>
      <c r="KX10" s="65"/>
      <c r="KY10" s="65"/>
      <c r="KZ10" s="65"/>
      <c r="LA10" s="65"/>
      <c r="LB10" s="65"/>
      <c r="LC10" s="65"/>
      <c r="LD10" s="65"/>
      <c r="LE10" s="65"/>
      <c r="LF10" s="65"/>
      <c r="LG10" s="65"/>
      <c r="LH10" s="65"/>
      <c r="LI10" s="65"/>
      <c r="LJ10" s="65"/>
      <c r="LK10" s="65"/>
      <c r="LL10" s="65"/>
      <c r="LM10" s="65"/>
      <c r="LN10" s="65"/>
      <c r="LO10" s="65"/>
      <c r="LP10" s="65"/>
      <c r="LQ10" s="65"/>
      <c r="LR10" s="65"/>
      <c r="LS10" s="65"/>
      <c r="LT10" s="65"/>
      <c r="LU10" s="65"/>
      <c r="LV10" s="65"/>
      <c r="LW10" s="65"/>
      <c r="LX10" s="65"/>
      <c r="LY10" s="65"/>
      <c r="LZ10" s="66"/>
      <c r="MA10" s="64"/>
      <c r="MB10" s="65"/>
      <c r="MC10" s="65"/>
      <c r="MD10" s="65"/>
      <c r="ME10" s="65"/>
      <c r="MF10" s="65"/>
      <c r="MG10" s="65"/>
      <c r="MH10" s="65"/>
      <c r="MI10" s="65"/>
      <c r="MJ10" s="65"/>
      <c r="MK10" s="65"/>
      <c r="ML10" s="65"/>
      <c r="MM10" s="65"/>
      <c r="MN10" s="65"/>
      <c r="MO10" s="65"/>
      <c r="MP10" s="65"/>
      <c r="MQ10" s="65"/>
      <c r="MR10" s="65"/>
      <c r="MS10" s="65"/>
      <c r="MT10" s="65"/>
      <c r="MU10" s="65"/>
      <c r="MV10" s="65"/>
      <c r="MW10" s="65"/>
      <c r="MX10" s="65"/>
      <c r="MY10" s="65"/>
      <c r="MZ10" s="65"/>
      <c r="NA10" s="65"/>
      <c r="NB10" s="65"/>
      <c r="NC10" s="65"/>
      <c r="ND10" s="65"/>
      <c r="NE10" s="66"/>
    </row>
    <row r="11" spans="1:369" x14ac:dyDescent="0.25">
      <c r="A11" s="61"/>
      <c r="B11" s="62"/>
      <c r="C11" s="63"/>
      <c r="D11" s="63"/>
      <c r="E11" s="64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6"/>
      <c r="AJ11" s="64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6"/>
      <c r="BL11" s="64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6"/>
      <c r="CQ11" s="64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6"/>
      <c r="DU11" s="64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6"/>
      <c r="EZ11" s="64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6"/>
      <c r="GD11" s="64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6"/>
      <c r="HI11" s="64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  <c r="IC11" s="65"/>
      <c r="ID11" s="65"/>
      <c r="IE11" s="65"/>
      <c r="IF11" s="65"/>
      <c r="IG11" s="65"/>
      <c r="IH11" s="65"/>
      <c r="II11" s="65"/>
      <c r="IJ11" s="65"/>
      <c r="IK11" s="65"/>
      <c r="IL11" s="65"/>
      <c r="IM11" s="66"/>
      <c r="IN11" s="64"/>
      <c r="IO11" s="65"/>
      <c r="IP11" s="65"/>
      <c r="IQ11" s="65"/>
      <c r="IR11" s="65"/>
      <c r="IS11" s="65"/>
      <c r="IT11" s="65"/>
      <c r="IU11" s="65"/>
      <c r="IV11" s="65"/>
      <c r="IW11" s="65"/>
      <c r="IX11" s="65"/>
      <c r="IY11" s="65"/>
      <c r="IZ11" s="65"/>
      <c r="JA11" s="65"/>
      <c r="JB11" s="65"/>
      <c r="JC11" s="65"/>
      <c r="JD11" s="65"/>
      <c r="JE11" s="65"/>
      <c r="JF11" s="65"/>
      <c r="JG11" s="65"/>
      <c r="JH11" s="65"/>
      <c r="JI11" s="65"/>
      <c r="JJ11" s="65"/>
      <c r="JK11" s="65"/>
      <c r="JL11" s="65"/>
      <c r="JM11" s="65"/>
      <c r="JN11" s="65"/>
      <c r="JO11" s="65"/>
      <c r="JP11" s="65"/>
      <c r="JQ11" s="66"/>
      <c r="JR11" s="64"/>
      <c r="JS11" s="65"/>
      <c r="JT11" s="65"/>
      <c r="JU11" s="65"/>
      <c r="JV11" s="65"/>
      <c r="JW11" s="65"/>
      <c r="JX11" s="65"/>
      <c r="JY11" s="65"/>
      <c r="JZ11" s="65"/>
      <c r="KA11" s="65"/>
      <c r="KB11" s="65"/>
      <c r="KC11" s="65"/>
      <c r="KD11" s="65"/>
      <c r="KE11" s="65"/>
      <c r="KF11" s="65"/>
      <c r="KG11" s="65"/>
      <c r="KH11" s="65"/>
      <c r="KI11" s="65"/>
      <c r="KJ11" s="65"/>
      <c r="KK11" s="65"/>
      <c r="KL11" s="65"/>
      <c r="KM11" s="65"/>
      <c r="KN11" s="65"/>
      <c r="KO11" s="65"/>
      <c r="KP11" s="65"/>
      <c r="KQ11" s="65"/>
      <c r="KR11" s="65"/>
      <c r="KS11" s="65"/>
      <c r="KT11" s="65"/>
      <c r="KU11" s="65"/>
      <c r="KV11" s="66"/>
      <c r="KW11" s="64"/>
      <c r="KX11" s="65"/>
      <c r="KY11" s="65"/>
      <c r="KZ11" s="65"/>
      <c r="LA11" s="65"/>
      <c r="LB11" s="65"/>
      <c r="LC11" s="65"/>
      <c r="LD11" s="65"/>
      <c r="LE11" s="65"/>
      <c r="LF11" s="65"/>
      <c r="LG11" s="65"/>
      <c r="LH11" s="65"/>
      <c r="LI11" s="65"/>
      <c r="LJ11" s="65"/>
      <c r="LK11" s="65"/>
      <c r="LL11" s="65"/>
      <c r="LM11" s="65"/>
      <c r="LN11" s="65"/>
      <c r="LO11" s="65"/>
      <c r="LP11" s="65"/>
      <c r="LQ11" s="65"/>
      <c r="LR11" s="65"/>
      <c r="LS11" s="65"/>
      <c r="LT11" s="65"/>
      <c r="LU11" s="65"/>
      <c r="LV11" s="65"/>
      <c r="LW11" s="65"/>
      <c r="LX11" s="65"/>
      <c r="LY11" s="65"/>
      <c r="LZ11" s="66"/>
      <c r="MA11" s="64"/>
      <c r="MB11" s="65"/>
      <c r="MC11" s="65"/>
      <c r="MD11" s="65"/>
      <c r="ME11" s="65"/>
      <c r="MF11" s="65"/>
      <c r="MG11" s="65"/>
      <c r="MH11" s="65"/>
      <c r="MI11" s="65"/>
      <c r="MJ11" s="65"/>
      <c r="MK11" s="65"/>
      <c r="ML11" s="65"/>
      <c r="MM11" s="65"/>
      <c r="MN11" s="65"/>
      <c r="MO11" s="65"/>
      <c r="MP11" s="65"/>
      <c r="MQ11" s="65"/>
      <c r="MR11" s="65"/>
      <c r="MS11" s="65"/>
      <c r="MT11" s="65"/>
      <c r="MU11" s="65"/>
      <c r="MV11" s="65"/>
      <c r="MW11" s="65"/>
      <c r="MX11" s="65"/>
      <c r="MY11" s="65"/>
      <c r="MZ11" s="65"/>
      <c r="NA11" s="65"/>
      <c r="NB11" s="65"/>
      <c r="NC11" s="65"/>
      <c r="ND11" s="65"/>
      <c r="NE11" s="66"/>
    </row>
    <row r="12" spans="1:369" x14ac:dyDescent="0.25">
      <c r="A12" s="55"/>
      <c r="B12" s="62"/>
      <c r="C12" s="63"/>
      <c r="D12" s="63"/>
      <c r="E12" s="64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6"/>
      <c r="AJ12" s="64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6"/>
      <c r="BL12" s="64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6"/>
      <c r="CQ12" s="64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6"/>
      <c r="DU12" s="64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6"/>
      <c r="EZ12" s="64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6"/>
      <c r="GD12" s="64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6"/>
      <c r="HI12" s="64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  <c r="IC12" s="65"/>
      <c r="ID12" s="65"/>
      <c r="IE12" s="65"/>
      <c r="IF12" s="65"/>
      <c r="IG12" s="65"/>
      <c r="IH12" s="65"/>
      <c r="II12" s="65"/>
      <c r="IJ12" s="65"/>
      <c r="IK12" s="65"/>
      <c r="IL12" s="65"/>
      <c r="IM12" s="66"/>
      <c r="IN12" s="64"/>
      <c r="IO12" s="65"/>
      <c r="IP12" s="65"/>
      <c r="IQ12" s="65"/>
      <c r="IR12" s="65"/>
      <c r="IS12" s="65"/>
      <c r="IT12" s="65"/>
      <c r="IU12" s="65"/>
      <c r="IV12" s="65"/>
      <c r="IW12" s="65"/>
      <c r="IX12" s="65"/>
      <c r="IY12" s="65"/>
      <c r="IZ12" s="65"/>
      <c r="JA12" s="65"/>
      <c r="JB12" s="65"/>
      <c r="JC12" s="65"/>
      <c r="JD12" s="65"/>
      <c r="JE12" s="65"/>
      <c r="JF12" s="65"/>
      <c r="JG12" s="65"/>
      <c r="JH12" s="65"/>
      <c r="JI12" s="65"/>
      <c r="JJ12" s="65"/>
      <c r="JK12" s="65"/>
      <c r="JL12" s="65"/>
      <c r="JM12" s="65"/>
      <c r="JN12" s="65"/>
      <c r="JO12" s="65"/>
      <c r="JP12" s="65"/>
      <c r="JQ12" s="66"/>
      <c r="JR12" s="64"/>
      <c r="JS12" s="65"/>
      <c r="JT12" s="65"/>
      <c r="JU12" s="65"/>
      <c r="JV12" s="65"/>
      <c r="JW12" s="65"/>
      <c r="JX12" s="65"/>
      <c r="JY12" s="65"/>
      <c r="JZ12" s="65"/>
      <c r="KA12" s="65"/>
      <c r="KB12" s="65"/>
      <c r="KC12" s="65"/>
      <c r="KD12" s="65"/>
      <c r="KE12" s="65"/>
      <c r="KF12" s="65"/>
      <c r="KG12" s="65"/>
      <c r="KH12" s="65"/>
      <c r="KI12" s="65"/>
      <c r="KJ12" s="65"/>
      <c r="KK12" s="65"/>
      <c r="KL12" s="65"/>
      <c r="KM12" s="65"/>
      <c r="KN12" s="65"/>
      <c r="KO12" s="65"/>
      <c r="KP12" s="65"/>
      <c r="KQ12" s="65"/>
      <c r="KR12" s="65"/>
      <c r="KS12" s="65"/>
      <c r="KT12" s="65"/>
      <c r="KU12" s="65"/>
      <c r="KV12" s="66"/>
      <c r="KW12" s="64"/>
      <c r="KX12" s="65"/>
      <c r="KY12" s="65"/>
      <c r="KZ12" s="65"/>
      <c r="LA12" s="65"/>
      <c r="LB12" s="65"/>
      <c r="LC12" s="65"/>
      <c r="LD12" s="65"/>
      <c r="LE12" s="65"/>
      <c r="LF12" s="65"/>
      <c r="LG12" s="65"/>
      <c r="LH12" s="65"/>
      <c r="LI12" s="65"/>
      <c r="LJ12" s="65"/>
      <c r="LK12" s="65"/>
      <c r="LL12" s="65"/>
      <c r="LM12" s="65"/>
      <c r="LN12" s="65"/>
      <c r="LO12" s="65"/>
      <c r="LP12" s="65"/>
      <c r="LQ12" s="65"/>
      <c r="LR12" s="65"/>
      <c r="LS12" s="65"/>
      <c r="LT12" s="65"/>
      <c r="LU12" s="65"/>
      <c r="LV12" s="65"/>
      <c r="LW12" s="65"/>
      <c r="LX12" s="65"/>
      <c r="LY12" s="65"/>
      <c r="LZ12" s="66"/>
      <c r="MA12" s="64"/>
      <c r="MB12" s="65"/>
      <c r="MC12" s="65"/>
      <c r="MD12" s="65"/>
      <c r="ME12" s="65"/>
      <c r="MF12" s="65"/>
      <c r="MG12" s="65"/>
      <c r="MH12" s="65"/>
      <c r="MI12" s="65"/>
      <c r="MJ12" s="65"/>
      <c r="MK12" s="65"/>
      <c r="ML12" s="65"/>
      <c r="MM12" s="65"/>
      <c r="MN12" s="65"/>
      <c r="MO12" s="65"/>
      <c r="MP12" s="65"/>
      <c r="MQ12" s="65"/>
      <c r="MR12" s="65"/>
      <c r="MS12" s="65"/>
      <c r="MT12" s="65"/>
      <c r="MU12" s="65"/>
      <c r="MV12" s="65"/>
      <c r="MW12" s="65"/>
      <c r="MX12" s="65"/>
      <c r="MY12" s="65"/>
      <c r="MZ12" s="65"/>
      <c r="NA12" s="65"/>
      <c r="NB12" s="65"/>
      <c r="NC12" s="65"/>
      <c r="ND12" s="65"/>
      <c r="NE12" s="66"/>
    </row>
    <row r="13" spans="1:369" x14ac:dyDescent="0.25">
      <c r="A13" s="61"/>
      <c r="B13" s="62"/>
      <c r="C13" s="63"/>
      <c r="D13" s="63"/>
      <c r="E13" s="64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6"/>
      <c r="AJ13" s="64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6"/>
      <c r="BL13" s="64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6"/>
      <c r="CQ13" s="64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6"/>
      <c r="DU13" s="64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6"/>
      <c r="EZ13" s="64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6"/>
      <c r="GD13" s="64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6"/>
      <c r="HI13" s="64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  <c r="IC13" s="65"/>
      <c r="ID13" s="65"/>
      <c r="IE13" s="65"/>
      <c r="IF13" s="65"/>
      <c r="IG13" s="65"/>
      <c r="IH13" s="65"/>
      <c r="II13" s="65"/>
      <c r="IJ13" s="65"/>
      <c r="IK13" s="65"/>
      <c r="IL13" s="65"/>
      <c r="IM13" s="66"/>
      <c r="IN13" s="64"/>
      <c r="IO13" s="65"/>
      <c r="IP13" s="65"/>
      <c r="IQ13" s="65"/>
      <c r="IR13" s="65"/>
      <c r="IS13" s="65"/>
      <c r="IT13" s="65"/>
      <c r="IU13" s="65"/>
      <c r="IV13" s="65"/>
      <c r="IW13" s="65"/>
      <c r="IX13" s="65"/>
      <c r="IY13" s="65"/>
      <c r="IZ13" s="65"/>
      <c r="JA13" s="65"/>
      <c r="JB13" s="65"/>
      <c r="JC13" s="65"/>
      <c r="JD13" s="65"/>
      <c r="JE13" s="65"/>
      <c r="JF13" s="65"/>
      <c r="JG13" s="65"/>
      <c r="JH13" s="65"/>
      <c r="JI13" s="65"/>
      <c r="JJ13" s="65"/>
      <c r="JK13" s="65"/>
      <c r="JL13" s="65"/>
      <c r="JM13" s="65"/>
      <c r="JN13" s="65"/>
      <c r="JO13" s="65"/>
      <c r="JP13" s="65"/>
      <c r="JQ13" s="66"/>
      <c r="JR13" s="64"/>
      <c r="JS13" s="65"/>
      <c r="JT13" s="65"/>
      <c r="JU13" s="65"/>
      <c r="JV13" s="65"/>
      <c r="JW13" s="65"/>
      <c r="JX13" s="65"/>
      <c r="JY13" s="65"/>
      <c r="JZ13" s="65"/>
      <c r="KA13" s="65"/>
      <c r="KB13" s="65"/>
      <c r="KC13" s="65"/>
      <c r="KD13" s="65"/>
      <c r="KE13" s="65"/>
      <c r="KF13" s="65"/>
      <c r="KG13" s="65"/>
      <c r="KH13" s="65"/>
      <c r="KI13" s="65"/>
      <c r="KJ13" s="65"/>
      <c r="KK13" s="65"/>
      <c r="KL13" s="65"/>
      <c r="KM13" s="65"/>
      <c r="KN13" s="65"/>
      <c r="KO13" s="65"/>
      <c r="KP13" s="65"/>
      <c r="KQ13" s="65"/>
      <c r="KR13" s="65"/>
      <c r="KS13" s="65"/>
      <c r="KT13" s="65"/>
      <c r="KU13" s="65"/>
      <c r="KV13" s="66"/>
      <c r="KW13" s="64"/>
      <c r="KX13" s="65"/>
      <c r="KY13" s="65"/>
      <c r="KZ13" s="65"/>
      <c r="LA13" s="65"/>
      <c r="LB13" s="65"/>
      <c r="LC13" s="65"/>
      <c r="LD13" s="65"/>
      <c r="LE13" s="65"/>
      <c r="LF13" s="65"/>
      <c r="LG13" s="65"/>
      <c r="LH13" s="65"/>
      <c r="LI13" s="65"/>
      <c r="LJ13" s="65"/>
      <c r="LK13" s="65"/>
      <c r="LL13" s="65"/>
      <c r="LM13" s="65"/>
      <c r="LN13" s="65"/>
      <c r="LO13" s="65"/>
      <c r="LP13" s="65"/>
      <c r="LQ13" s="65"/>
      <c r="LR13" s="65"/>
      <c r="LS13" s="65"/>
      <c r="LT13" s="65"/>
      <c r="LU13" s="65"/>
      <c r="LV13" s="65"/>
      <c r="LW13" s="65"/>
      <c r="LX13" s="65"/>
      <c r="LY13" s="65"/>
      <c r="LZ13" s="66"/>
      <c r="MA13" s="64"/>
      <c r="MB13" s="65"/>
      <c r="MC13" s="65"/>
      <c r="MD13" s="65"/>
      <c r="ME13" s="65"/>
      <c r="MF13" s="65"/>
      <c r="MG13" s="65"/>
      <c r="MH13" s="65"/>
      <c r="MI13" s="65"/>
      <c r="MJ13" s="65"/>
      <c r="MK13" s="65"/>
      <c r="ML13" s="65"/>
      <c r="MM13" s="65"/>
      <c r="MN13" s="65"/>
      <c r="MO13" s="65"/>
      <c r="MP13" s="65"/>
      <c r="MQ13" s="65"/>
      <c r="MR13" s="65"/>
      <c r="MS13" s="65"/>
      <c r="MT13" s="65"/>
      <c r="MU13" s="65"/>
      <c r="MV13" s="65"/>
      <c r="MW13" s="65"/>
      <c r="MX13" s="65"/>
      <c r="MY13" s="65"/>
      <c r="MZ13" s="65"/>
      <c r="NA13" s="65"/>
      <c r="NB13" s="65"/>
      <c r="NC13" s="65"/>
      <c r="ND13" s="65"/>
      <c r="NE13" s="66"/>
    </row>
    <row r="14" spans="1:369" x14ac:dyDescent="0.25">
      <c r="A14" s="55"/>
      <c r="B14" s="62"/>
      <c r="C14" s="63"/>
      <c r="D14" s="63"/>
      <c r="E14" s="64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6"/>
      <c r="AJ14" s="64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6"/>
      <c r="BL14" s="64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6"/>
      <c r="CQ14" s="64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6"/>
      <c r="DU14" s="64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6"/>
      <c r="EZ14" s="64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6"/>
      <c r="GD14" s="64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6"/>
      <c r="HI14" s="64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  <c r="IC14" s="65"/>
      <c r="ID14" s="65"/>
      <c r="IE14" s="65"/>
      <c r="IF14" s="65"/>
      <c r="IG14" s="65"/>
      <c r="IH14" s="65"/>
      <c r="II14" s="65"/>
      <c r="IJ14" s="65"/>
      <c r="IK14" s="65"/>
      <c r="IL14" s="65"/>
      <c r="IM14" s="66"/>
      <c r="IN14" s="64"/>
      <c r="IO14" s="65"/>
      <c r="IP14" s="65"/>
      <c r="IQ14" s="65"/>
      <c r="IR14" s="65"/>
      <c r="IS14" s="65"/>
      <c r="IT14" s="65"/>
      <c r="IU14" s="65"/>
      <c r="IV14" s="65"/>
      <c r="IW14" s="65"/>
      <c r="IX14" s="65"/>
      <c r="IY14" s="65"/>
      <c r="IZ14" s="65"/>
      <c r="JA14" s="65"/>
      <c r="JB14" s="65"/>
      <c r="JC14" s="65"/>
      <c r="JD14" s="65"/>
      <c r="JE14" s="65"/>
      <c r="JF14" s="65"/>
      <c r="JG14" s="65"/>
      <c r="JH14" s="65"/>
      <c r="JI14" s="65"/>
      <c r="JJ14" s="65"/>
      <c r="JK14" s="65"/>
      <c r="JL14" s="65"/>
      <c r="JM14" s="65"/>
      <c r="JN14" s="65"/>
      <c r="JO14" s="65"/>
      <c r="JP14" s="65"/>
      <c r="JQ14" s="66"/>
      <c r="JR14" s="64"/>
      <c r="JS14" s="65"/>
      <c r="JT14" s="65"/>
      <c r="JU14" s="65"/>
      <c r="JV14" s="65"/>
      <c r="JW14" s="65"/>
      <c r="JX14" s="65"/>
      <c r="JY14" s="65"/>
      <c r="JZ14" s="65"/>
      <c r="KA14" s="65"/>
      <c r="KB14" s="65"/>
      <c r="KC14" s="65"/>
      <c r="KD14" s="65"/>
      <c r="KE14" s="65"/>
      <c r="KF14" s="65"/>
      <c r="KG14" s="65"/>
      <c r="KH14" s="65"/>
      <c r="KI14" s="65"/>
      <c r="KJ14" s="65"/>
      <c r="KK14" s="65"/>
      <c r="KL14" s="65"/>
      <c r="KM14" s="65"/>
      <c r="KN14" s="65"/>
      <c r="KO14" s="65"/>
      <c r="KP14" s="65"/>
      <c r="KQ14" s="65"/>
      <c r="KR14" s="65"/>
      <c r="KS14" s="65"/>
      <c r="KT14" s="65"/>
      <c r="KU14" s="65"/>
      <c r="KV14" s="66"/>
      <c r="KW14" s="64"/>
      <c r="KX14" s="65"/>
      <c r="KY14" s="65"/>
      <c r="KZ14" s="65"/>
      <c r="LA14" s="65"/>
      <c r="LB14" s="65"/>
      <c r="LC14" s="65"/>
      <c r="LD14" s="65"/>
      <c r="LE14" s="65"/>
      <c r="LF14" s="65"/>
      <c r="LG14" s="65"/>
      <c r="LH14" s="65"/>
      <c r="LI14" s="65"/>
      <c r="LJ14" s="65"/>
      <c r="LK14" s="65"/>
      <c r="LL14" s="65"/>
      <c r="LM14" s="65"/>
      <c r="LN14" s="65"/>
      <c r="LO14" s="65"/>
      <c r="LP14" s="65"/>
      <c r="LQ14" s="65"/>
      <c r="LR14" s="65"/>
      <c r="LS14" s="65"/>
      <c r="LT14" s="65"/>
      <c r="LU14" s="65"/>
      <c r="LV14" s="65"/>
      <c r="LW14" s="65"/>
      <c r="LX14" s="65"/>
      <c r="LY14" s="65"/>
      <c r="LZ14" s="66"/>
      <c r="MA14" s="64"/>
      <c r="MB14" s="65"/>
      <c r="MC14" s="65"/>
      <c r="MD14" s="65"/>
      <c r="ME14" s="65"/>
      <c r="MF14" s="65"/>
      <c r="MG14" s="65"/>
      <c r="MH14" s="65"/>
      <c r="MI14" s="65"/>
      <c r="MJ14" s="65"/>
      <c r="MK14" s="65"/>
      <c r="ML14" s="65"/>
      <c r="MM14" s="65"/>
      <c r="MN14" s="65"/>
      <c r="MO14" s="65"/>
      <c r="MP14" s="65"/>
      <c r="MQ14" s="65"/>
      <c r="MR14" s="65"/>
      <c r="MS14" s="65"/>
      <c r="MT14" s="65"/>
      <c r="MU14" s="65"/>
      <c r="MV14" s="65"/>
      <c r="MW14" s="65"/>
      <c r="MX14" s="65"/>
      <c r="MY14" s="65"/>
      <c r="MZ14" s="65"/>
      <c r="NA14" s="65"/>
      <c r="NB14" s="65"/>
      <c r="NC14" s="65"/>
      <c r="ND14" s="65"/>
      <c r="NE14" s="66"/>
    </row>
    <row r="15" spans="1:369" x14ac:dyDescent="0.25">
      <c r="A15" s="61"/>
      <c r="B15" s="62"/>
      <c r="C15" s="63"/>
      <c r="D15" s="63"/>
      <c r="E15" s="64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6"/>
      <c r="AJ15" s="64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6"/>
      <c r="BL15" s="64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6"/>
      <c r="CQ15" s="64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6"/>
      <c r="DU15" s="64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6"/>
      <c r="EZ15" s="64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6"/>
      <c r="GD15" s="64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6"/>
      <c r="HI15" s="64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  <c r="IC15" s="65"/>
      <c r="ID15" s="65"/>
      <c r="IE15" s="65"/>
      <c r="IF15" s="65"/>
      <c r="IG15" s="65"/>
      <c r="IH15" s="65"/>
      <c r="II15" s="65"/>
      <c r="IJ15" s="65"/>
      <c r="IK15" s="65"/>
      <c r="IL15" s="65"/>
      <c r="IM15" s="66"/>
      <c r="IN15" s="64"/>
      <c r="IO15" s="65"/>
      <c r="IP15" s="65"/>
      <c r="IQ15" s="65"/>
      <c r="IR15" s="65"/>
      <c r="IS15" s="65"/>
      <c r="IT15" s="65"/>
      <c r="IU15" s="65"/>
      <c r="IV15" s="65"/>
      <c r="IW15" s="65"/>
      <c r="IX15" s="65"/>
      <c r="IY15" s="65"/>
      <c r="IZ15" s="65"/>
      <c r="JA15" s="65"/>
      <c r="JB15" s="65"/>
      <c r="JC15" s="65"/>
      <c r="JD15" s="65"/>
      <c r="JE15" s="65"/>
      <c r="JF15" s="65"/>
      <c r="JG15" s="65"/>
      <c r="JH15" s="65"/>
      <c r="JI15" s="65"/>
      <c r="JJ15" s="65"/>
      <c r="JK15" s="65"/>
      <c r="JL15" s="65"/>
      <c r="JM15" s="65"/>
      <c r="JN15" s="65"/>
      <c r="JO15" s="65"/>
      <c r="JP15" s="65"/>
      <c r="JQ15" s="66"/>
      <c r="JR15" s="64"/>
      <c r="JS15" s="65"/>
      <c r="JT15" s="65"/>
      <c r="JU15" s="65"/>
      <c r="JV15" s="65"/>
      <c r="JW15" s="65"/>
      <c r="JX15" s="65"/>
      <c r="JY15" s="65"/>
      <c r="JZ15" s="65"/>
      <c r="KA15" s="65"/>
      <c r="KB15" s="65"/>
      <c r="KC15" s="65"/>
      <c r="KD15" s="65"/>
      <c r="KE15" s="65"/>
      <c r="KF15" s="65"/>
      <c r="KG15" s="65"/>
      <c r="KH15" s="65"/>
      <c r="KI15" s="65"/>
      <c r="KJ15" s="65"/>
      <c r="KK15" s="65"/>
      <c r="KL15" s="65"/>
      <c r="KM15" s="65"/>
      <c r="KN15" s="65"/>
      <c r="KO15" s="65"/>
      <c r="KP15" s="65"/>
      <c r="KQ15" s="65"/>
      <c r="KR15" s="65"/>
      <c r="KS15" s="65"/>
      <c r="KT15" s="65"/>
      <c r="KU15" s="65"/>
      <c r="KV15" s="66"/>
      <c r="KW15" s="64"/>
      <c r="KX15" s="65"/>
      <c r="KY15" s="65"/>
      <c r="KZ15" s="65"/>
      <c r="LA15" s="65"/>
      <c r="LB15" s="65"/>
      <c r="LC15" s="65"/>
      <c r="LD15" s="65"/>
      <c r="LE15" s="65"/>
      <c r="LF15" s="65"/>
      <c r="LG15" s="65"/>
      <c r="LH15" s="65"/>
      <c r="LI15" s="65"/>
      <c r="LJ15" s="65"/>
      <c r="LK15" s="65"/>
      <c r="LL15" s="65"/>
      <c r="LM15" s="65"/>
      <c r="LN15" s="65"/>
      <c r="LO15" s="65"/>
      <c r="LP15" s="65"/>
      <c r="LQ15" s="65"/>
      <c r="LR15" s="65"/>
      <c r="LS15" s="65"/>
      <c r="LT15" s="65"/>
      <c r="LU15" s="65"/>
      <c r="LV15" s="65"/>
      <c r="LW15" s="65"/>
      <c r="LX15" s="65"/>
      <c r="LY15" s="65"/>
      <c r="LZ15" s="66"/>
      <c r="MA15" s="64"/>
      <c r="MB15" s="65"/>
      <c r="MC15" s="65"/>
      <c r="MD15" s="65"/>
      <c r="ME15" s="65"/>
      <c r="MF15" s="65"/>
      <c r="MG15" s="65"/>
      <c r="MH15" s="65"/>
      <c r="MI15" s="65"/>
      <c r="MJ15" s="65"/>
      <c r="MK15" s="65"/>
      <c r="ML15" s="65"/>
      <c r="MM15" s="65"/>
      <c r="MN15" s="65"/>
      <c r="MO15" s="65"/>
      <c r="MP15" s="65"/>
      <c r="MQ15" s="65"/>
      <c r="MR15" s="65"/>
      <c r="MS15" s="65"/>
      <c r="MT15" s="65"/>
      <c r="MU15" s="65"/>
      <c r="MV15" s="65"/>
      <c r="MW15" s="65"/>
      <c r="MX15" s="65"/>
      <c r="MY15" s="65"/>
      <c r="MZ15" s="65"/>
      <c r="NA15" s="65"/>
      <c r="NB15" s="65"/>
      <c r="NC15" s="65"/>
      <c r="ND15" s="65"/>
      <c r="NE15" s="66"/>
    </row>
    <row r="16" spans="1:369" x14ac:dyDescent="0.25">
      <c r="A16" s="55"/>
      <c r="B16" s="62"/>
      <c r="C16" s="63"/>
      <c r="D16" s="63"/>
      <c r="E16" s="64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6"/>
      <c r="AJ16" s="64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6"/>
      <c r="BL16" s="64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6"/>
      <c r="CQ16" s="64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6"/>
      <c r="DU16" s="64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6"/>
      <c r="EZ16" s="64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6"/>
      <c r="GD16" s="64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6"/>
      <c r="HI16" s="64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  <c r="IC16" s="65"/>
      <c r="ID16" s="65"/>
      <c r="IE16" s="65"/>
      <c r="IF16" s="65"/>
      <c r="IG16" s="65"/>
      <c r="IH16" s="65"/>
      <c r="II16" s="65"/>
      <c r="IJ16" s="65"/>
      <c r="IK16" s="65"/>
      <c r="IL16" s="65"/>
      <c r="IM16" s="66"/>
      <c r="IN16" s="64"/>
      <c r="IO16" s="65"/>
      <c r="IP16" s="65"/>
      <c r="IQ16" s="65"/>
      <c r="IR16" s="65"/>
      <c r="IS16" s="65"/>
      <c r="IT16" s="65"/>
      <c r="IU16" s="65"/>
      <c r="IV16" s="65"/>
      <c r="IW16" s="65"/>
      <c r="IX16" s="65"/>
      <c r="IY16" s="65"/>
      <c r="IZ16" s="65"/>
      <c r="JA16" s="65"/>
      <c r="JB16" s="65"/>
      <c r="JC16" s="65"/>
      <c r="JD16" s="65"/>
      <c r="JE16" s="65"/>
      <c r="JF16" s="65"/>
      <c r="JG16" s="65"/>
      <c r="JH16" s="65"/>
      <c r="JI16" s="65"/>
      <c r="JJ16" s="65"/>
      <c r="JK16" s="65"/>
      <c r="JL16" s="65"/>
      <c r="JM16" s="65"/>
      <c r="JN16" s="65"/>
      <c r="JO16" s="65"/>
      <c r="JP16" s="65"/>
      <c r="JQ16" s="66"/>
      <c r="JR16" s="64"/>
      <c r="JS16" s="65"/>
      <c r="JT16" s="65"/>
      <c r="JU16" s="65"/>
      <c r="JV16" s="65"/>
      <c r="JW16" s="65"/>
      <c r="JX16" s="65"/>
      <c r="JY16" s="65"/>
      <c r="JZ16" s="65"/>
      <c r="KA16" s="65"/>
      <c r="KB16" s="65"/>
      <c r="KC16" s="65"/>
      <c r="KD16" s="65"/>
      <c r="KE16" s="65"/>
      <c r="KF16" s="65"/>
      <c r="KG16" s="65"/>
      <c r="KH16" s="65"/>
      <c r="KI16" s="65"/>
      <c r="KJ16" s="65"/>
      <c r="KK16" s="65"/>
      <c r="KL16" s="65"/>
      <c r="KM16" s="65"/>
      <c r="KN16" s="65"/>
      <c r="KO16" s="65"/>
      <c r="KP16" s="65"/>
      <c r="KQ16" s="65"/>
      <c r="KR16" s="65"/>
      <c r="KS16" s="65"/>
      <c r="KT16" s="65"/>
      <c r="KU16" s="65"/>
      <c r="KV16" s="66"/>
      <c r="KW16" s="64"/>
      <c r="KX16" s="65"/>
      <c r="KY16" s="65"/>
      <c r="KZ16" s="65"/>
      <c r="LA16" s="65"/>
      <c r="LB16" s="65"/>
      <c r="LC16" s="65"/>
      <c r="LD16" s="65"/>
      <c r="LE16" s="65"/>
      <c r="LF16" s="65"/>
      <c r="LG16" s="65"/>
      <c r="LH16" s="65"/>
      <c r="LI16" s="65"/>
      <c r="LJ16" s="65"/>
      <c r="LK16" s="65"/>
      <c r="LL16" s="65"/>
      <c r="LM16" s="65"/>
      <c r="LN16" s="65"/>
      <c r="LO16" s="65"/>
      <c r="LP16" s="65"/>
      <c r="LQ16" s="65"/>
      <c r="LR16" s="65"/>
      <c r="LS16" s="65"/>
      <c r="LT16" s="65"/>
      <c r="LU16" s="65"/>
      <c r="LV16" s="65"/>
      <c r="LW16" s="65"/>
      <c r="LX16" s="65"/>
      <c r="LY16" s="65"/>
      <c r="LZ16" s="66"/>
      <c r="MA16" s="64"/>
      <c r="MB16" s="65"/>
      <c r="MC16" s="65"/>
      <c r="MD16" s="65"/>
      <c r="ME16" s="65"/>
      <c r="MF16" s="65"/>
      <c r="MG16" s="65"/>
      <c r="MH16" s="65"/>
      <c r="MI16" s="65"/>
      <c r="MJ16" s="65"/>
      <c r="MK16" s="65"/>
      <c r="ML16" s="65"/>
      <c r="MM16" s="65"/>
      <c r="MN16" s="65"/>
      <c r="MO16" s="65"/>
      <c r="MP16" s="65"/>
      <c r="MQ16" s="65"/>
      <c r="MR16" s="65"/>
      <c r="MS16" s="65"/>
      <c r="MT16" s="65"/>
      <c r="MU16" s="65"/>
      <c r="MV16" s="65"/>
      <c r="MW16" s="65"/>
      <c r="MX16" s="65"/>
      <c r="MY16" s="65"/>
      <c r="MZ16" s="65"/>
      <c r="NA16" s="65"/>
      <c r="NB16" s="65"/>
      <c r="NC16" s="65"/>
      <c r="ND16" s="65"/>
      <c r="NE16" s="66"/>
    </row>
    <row r="17" spans="1:369" x14ac:dyDescent="0.25">
      <c r="A17" s="61"/>
      <c r="B17" s="62"/>
      <c r="C17" s="63"/>
      <c r="D17" s="63"/>
      <c r="E17" s="64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6"/>
      <c r="AJ17" s="64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6"/>
      <c r="BL17" s="64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6"/>
      <c r="CQ17" s="64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6"/>
      <c r="DU17" s="64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6"/>
      <c r="EZ17" s="64"/>
      <c r="FA17" s="65"/>
      <c r="FB17" s="65"/>
      <c r="FC17" s="65"/>
      <c r="FD17" s="65"/>
      <c r="FE17" s="65"/>
      <c r="FF17" s="65"/>
      <c r="FG17" s="65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65"/>
      <c r="FU17" s="65"/>
      <c r="FV17" s="65"/>
      <c r="FW17" s="65"/>
      <c r="FX17" s="65"/>
      <c r="FY17" s="65"/>
      <c r="FZ17" s="65"/>
      <c r="GA17" s="65"/>
      <c r="GB17" s="65"/>
      <c r="GC17" s="66"/>
      <c r="GD17" s="64"/>
      <c r="GE17" s="65"/>
      <c r="GF17" s="65"/>
      <c r="GG17" s="65"/>
      <c r="GH17" s="65"/>
      <c r="GI17" s="65"/>
      <c r="GJ17" s="65"/>
      <c r="GK17" s="65"/>
      <c r="GL17" s="65"/>
      <c r="GM17" s="65"/>
      <c r="GN17" s="65"/>
      <c r="GO17" s="65"/>
      <c r="GP17" s="65"/>
      <c r="GQ17" s="65"/>
      <c r="GR17" s="65"/>
      <c r="GS17" s="65"/>
      <c r="GT17" s="65"/>
      <c r="GU17" s="65"/>
      <c r="GV17" s="65"/>
      <c r="GW17" s="65"/>
      <c r="GX17" s="65"/>
      <c r="GY17" s="65"/>
      <c r="GZ17" s="65"/>
      <c r="HA17" s="65"/>
      <c r="HB17" s="65"/>
      <c r="HC17" s="65"/>
      <c r="HD17" s="65"/>
      <c r="HE17" s="65"/>
      <c r="HF17" s="65"/>
      <c r="HG17" s="65"/>
      <c r="HH17" s="66"/>
      <c r="HI17" s="64"/>
      <c r="HJ17" s="65"/>
      <c r="HK17" s="65"/>
      <c r="HL17" s="65"/>
      <c r="HM17" s="65"/>
      <c r="HN17" s="65"/>
      <c r="HO17" s="65"/>
      <c r="HP17" s="65"/>
      <c r="HQ17" s="65"/>
      <c r="HR17" s="65"/>
      <c r="HS17" s="65"/>
      <c r="HT17" s="65"/>
      <c r="HU17" s="65"/>
      <c r="HV17" s="65"/>
      <c r="HW17" s="65"/>
      <c r="HX17" s="65"/>
      <c r="HY17" s="65"/>
      <c r="HZ17" s="65"/>
      <c r="IA17" s="65"/>
      <c r="IB17" s="65"/>
      <c r="IC17" s="65"/>
      <c r="ID17" s="65"/>
      <c r="IE17" s="65"/>
      <c r="IF17" s="65"/>
      <c r="IG17" s="65"/>
      <c r="IH17" s="65"/>
      <c r="II17" s="65"/>
      <c r="IJ17" s="65"/>
      <c r="IK17" s="65"/>
      <c r="IL17" s="65"/>
      <c r="IM17" s="66"/>
      <c r="IN17" s="64"/>
      <c r="IO17" s="65"/>
      <c r="IP17" s="65"/>
      <c r="IQ17" s="65"/>
      <c r="IR17" s="65"/>
      <c r="IS17" s="65"/>
      <c r="IT17" s="65"/>
      <c r="IU17" s="65"/>
      <c r="IV17" s="65"/>
      <c r="IW17" s="65"/>
      <c r="IX17" s="65"/>
      <c r="IY17" s="65"/>
      <c r="IZ17" s="65"/>
      <c r="JA17" s="65"/>
      <c r="JB17" s="65"/>
      <c r="JC17" s="65"/>
      <c r="JD17" s="65"/>
      <c r="JE17" s="65"/>
      <c r="JF17" s="65"/>
      <c r="JG17" s="65"/>
      <c r="JH17" s="65"/>
      <c r="JI17" s="65"/>
      <c r="JJ17" s="65"/>
      <c r="JK17" s="65"/>
      <c r="JL17" s="65"/>
      <c r="JM17" s="65"/>
      <c r="JN17" s="65"/>
      <c r="JO17" s="65"/>
      <c r="JP17" s="65"/>
      <c r="JQ17" s="66"/>
      <c r="JR17" s="64"/>
      <c r="JS17" s="65"/>
      <c r="JT17" s="65"/>
      <c r="JU17" s="65"/>
      <c r="JV17" s="65"/>
      <c r="JW17" s="65"/>
      <c r="JX17" s="65"/>
      <c r="JY17" s="65"/>
      <c r="JZ17" s="65"/>
      <c r="KA17" s="65"/>
      <c r="KB17" s="65"/>
      <c r="KC17" s="65"/>
      <c r="KD17" s="65"/>
      <c r="KE17" s="65"/>
      <c r="KF17" s="65"/>
      <c r="KG17" s="65"/>
      <c r="KH17" s="65"/>
      <c r="KI17" s="65"/>
      <c r="KJ17" s="65"/>
      <c r="KK17" s="65"/>
      <c r="KL17" s="65"/>
      <c r="KM17" s="65"/>
      <c r="KN17" s="65"/>
      <c r="KO17" s="65"/>
      <c r="KP17" s="65"/>
      <c r="KQ17" s="65"/>
      <c r="KR17" s="65"/>
      <c r="KS17" s="65"/>
      <c r="KT17" s="65"/>
      <c r="KU17" s="65"/>
      <c r="KV17" s="66"/>
      <c r="KW17" s="64"/>
      <c r="KX17" s="65"/>
      <c r="KY17" s="65"/>
      <c r="KZ17" s="65"/>
      <c r="LA17" s="65"/>
      <c r="LB17" s="65"/>
      <c r="LC17" s="65"/>
      <c r="LD17" s="65"/>
      <c r="LE17" s="65"/>
      <c r="LF17" s="65"/>
      <c r="LG17" s="65"/>
      <c r="LH17" s="65"/>
      <c r="LI17" s="65"/>
      <c r="LJ17" s="65"/>
      <c r="LK17" s="65"/>
      <c r="LL17" s="65"/>
      <c r="LM17" s="65"/>
      <c r="LN17" s="65"/>
      <c r="LO17" s="65"/>
      <c r="LP17" s="65"/>
      <c r="LQ17" s="65"/>
      <c r="LR17" s="65"/>
      <c r="LS17" s="65"/>
      <c r="LT17" s="65"/>
      <c r="LU17" s="65"/>
      <c r="LV17" s="65"/>
      <c r="LW17" s="65"/>
      <c r="LX17" s="65"/>
      <c r="LY17" s="65"/>
      <c r="LZ17" s="66"/>
      <c r="MA17" s="64"/>
      <c r="MB17" s="65"/>
      <c r="MC17" s="65"/>
      <c r="MD17" s="65"/>
      <c r="ME17" s="65"/>
      <c r="MF17" s="65"/>
      <c r="MG17" s="65"/>
      <c r="MH17" s="65"/>
      <c r="MI17" s="65"/>
      <c r="MJ17" s="65"/>
      <c r="MK17" s="65"/>
      <c r="ML17" s="65"/>
      <c r="MM17" s="65"/>
      <c r="MN17" s="65"/>
      <c r="MO17" s="65"/>
      <c r="MP17" s="65"/>
      <c r="MQ17" s="65"/>
      <c r="MR17" s="65"/>
      <c r="MS17" s="65"/>
      <c r="MT17" s="65"/>
      <c r="MU17" s="65"/>
      <c r="MV17" s="65"/>
      <c r="MW17" s="65"/>
      <c r="MX17" s="65"/>
      <c r="MY17" s="65"/>
      <c r="MZ17" s="65"/>
      <c r="NA17" s="65"/>
      <c r="NB17" s="65"/>
      <c r="NC17" s="65"/>
      <c r="ND17" s="65"/>
      <c r="NE17" s="66"/>
    </row>
    <row r="18" spans="1:369" x14ac:dyDescent="0.25">
      <c r="A18" s="55"/>
      <c r="B18" s="62"/>
      <c r="C18" s="63"/>
      <c r="D18" s="63"/>
      <c r="E18" s="64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6"/>
      <c r="AJ18" s="64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6"/>
      <c r="BL18" s="64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6"/>
      <c r="CQ18" s="64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6"/>
      <c r="DU18" s="64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6"/>
      <c r="EZ18" s="64"/>
      <c r="FA18" s="65"/>
      <c r="FB18" s="65"/>
      <c r="FC18" s="65"/>
      <c r="FD18" s="65"/>
      <c r="FE18" s="65"/>
      <c r="FF18" s="65"/>
      <c r="FG18" s="65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5"/>
      <c r="FV18" s="65"/>
      <c r="FW18" s="65"/>
      <c r="FX18" s="65"/>
      <c r="FY18" s="65"/>
      <c r="FZ18" s="65"/>
      <c r="GA18" s="65"/>
      <c r="GB18" s="65"/>
      <c r="GC18" s="66"/>
      <c r="GD18" s="64"/>
      <c r="GE18" s="65"/>
      <c r="GF18" s="65"/>
      <c r="GG18" s="65"/>
      <c r="GH18" s="65"/>
      <c r="GI18" s="65"/>
      <c r="GJ18" s="65"/>
      <c r="GK18" s="65"/>
      <c r="GL18" s="65"/>
      <c r="GM18" s="65"/>
      <c r="GN18" s="65"/>
      <c r="GO18" s="65"/>
      <c r="GP18" s="65"/>
      <c r="GQ18" s="65"/>
      <c r="GR18" s="65"/>
      <c r="GS18" s="65"/>
      <c r="GT18" s="65"/>
      <c r="GU18" s="65"/>
      <c r="GV18" s="65"/>
      <c r="GW18" s="65"/>
      <c r="GX18" s="65"/>
      <c r="GY18" s="65"/>
      <c r="GZ18" s="65"/>
      <c r="HA18" s="65"/>
      <c r="HB18" s="65"/>
      <c r="HC18" s="65"/>
      <c r="HD18" s="65"/>
      <c r="HE18" s="65"/>
      <c r="HF18" s="65"/>
      <c r="HG18" s="65"/>
      <c r="HH18" s="66"/>
      <c r="HI18" s="64"/>
      <c r="HJ18" s="65"/>
      <c r="HK18" s="65"/>
      <c r="HL18" s="65"/>
      <c r="HM18" s="65"/>
      <c r="HN18" s="65"/>
      <c r="HO18" s="65"/>
      <c r="HP18" s="65"/>
      <c r="HQ18" s="65"/>
      <c r="HR18" s="65"/>
      <c r="HS18" s="65"/>
      <c r="HT18" s="65"/>
      <c r="HU18" s="65"/>
      <c r="HV18" s="65"/>
      <c r="HW18" s="65"/>
      <c r="HX18" s="65"/>
      <c r="HY18" s="65"/>
      <c r="HZ18" s="65"/>
      <c r="IA18" s="65"/>
      <c r="IB18" s="65"/>
      <c r="IC18" s="65"/>
      <c r="ID18" s="65"/>
      <c r="IE18" s="65"/>
      <c r="IF18" s="65"/>
      <c r="IG18" s="65"/>
      <c r="IH18" s="65"/>
      <c r="II18" s="65"/>
      <c r="IJ18" s="65"/>
      <c r="IK18" s="65"/>
      <c r="IL18" s="65"/>
      <c r="IM18" s="66"/>
      <c r="IN18" s="64"/>
      <c r="IO18" s="65"/>
      <c r="IP18" s="65"/>
      <c r="IQ18" s="65"/>
      <c r="IR18" s="65"/>
      <c r="IS18" s="65"/>
      <c r="IT18" s="65"/>
      <c r="IU18" s="65"/>
      <c r="IV18" s="65"/>
      <c r="IW18" s="65"/>
      <c r="IX18" s="65"/>
      <c r="IY18" s="65"/>
      <c r="IZ18" s="65"/>
      <c r="JA18" s="65"/>
      <c r="JB18" s="65"/>
      <c r="JC18" s="65"/>
      <c r="JD18" s="65"/>
      <c r="JE18" s="65"/>
      <c r="JF18" s="65"/>
      <c r="JG18" s="65"/>
      <c r="JH18" s="65"/>
      <c r="JI18" s="65"/>
      <c r="JJ18" s="65"/>
      <c r="JK18" s="65"/>
      <c r="JL18" s="65"/>
      <c r="JM18" s="65"/>
      <c r="JN18" s="65"/>
      <c r="JO18" s="65"/>
      <c r="JP18" s="65"/>
      <c r="JQ18" s="66"/>
      <c r="JR18" s="64"/>
      <c r="JS18" s="65"/>
      <c r="JT18" s="65"/>
      <c r="JU18" s="65"/>
      <c r="JV18" s="65"/>
      <c r="JW18" s="65"/>
      <c r="JX18" s="65"/>
      <c r="JY18" s="65"/>
      <c r="JZ18" s="65"/>
      <c r="KA18" s="65"/>
      <c r="KB18" s="65"/>
      <c r="KC18" s="65"/>
      <c r="KD18" s="65"/>
      <c r="KE18" s="65"/>
      <c r="KF18" s="65"/>
      <c r="KG18" s="65"/>
      <c r="KH18" s="65"/>
      <c r="KI18" s="65"/>
      <c r="KJ18" s="65"/>
      <c r="KK18" s="65"/>
      <c r="KL18" s="65"/>
      <c r="KM18" s="65"/>
      <c r="KN18" s="65"/>
      <c r="KO18" s="65"/>
      <c r="KP18" s="65"/>
      <c r="KQ18" s="65"/>
      <c r="KR18" s="65"/>
      <c r="KS18" s="65"/>
      <c r="KT18" s="65"/>
      <c r="KU18" s="65"/>
      <c r="KV18" s="66"/>
      <c r="KW18" s="64"/>
      <c r="KX18" s="65"/>
      <c r="KY18" s="65"/>
      <c r="KZ18" s="65"/>
      <c r="LA18" s="65"/>
      <c r="LB18" s="65"/>
      <c r="LC18" s="65"/>
      <c r="LD18" s="65"/>
      <c r="LE18" s="65"/>
      <c r="LF18" s="65"/>
      <c r="LG18" s="65"/>
      <c r="LH18" s="65"/>
      <c r="LI18" s="65"/>
      <c r="LJ18" s="65"/>
      <c r="LK18" s="65"/>
      <c r="LL18" s="65"/>
      <c r="LM18" s="65"/>
      <c r="LN18" s="65"/>
      <c r="LO18" s="65"/>
      <c r="LP18" s="65"/>
      <c r="LQ18" s="65"/>
      <c r="LR18" s="65"/>
      <c r="LS18" s="65"/>
      <c r="LT18" s="65"/>
      <c r="LU18" s="65"/>
      <c r="LV18" s="65"/>
      <c r="LW18" s="65"/>
      <c r="LX18" s="65"/>
      <c r="LY18" s="65"/>
      <c r="LZ18" s="66"/>
      <c r="MA18" s="64"/>
      <c r="MB18" s="65"/>
      <c r="MC18" s="65"/>
      <c r="MD18" s="65"/>
      <c r="ME18" s="65"/>
      <c r="MF18" s="65"/>
      <c r="MG18" s="65"/>
      <c r="MH18" s="65"/>
      <c r="MI18" s="65"/>
      <c r="MJ18" s="65"/>
      <c r="MK18" s="65"/>
      <c r="ML18" s="65"/>
      <c r="MM18" s="65"/>
      <c r="MN18" s="65"/>
      <c r="MO18" s="65"/>
      <c r="MP18" s="65"/>
      <c r="MQ18" s="65"/>
      <c r="MR18" s="65"/>
      <c r="MS18" s="65"/>
      <c r="MT18" s="65"/>
      <c r="MU18" s="65"/>
      <c r="MV18" s="65"/>
      <c r="MW18" s="65"/>
      <c r="MX18" s="65"/>
      <c r="MY18" s="65"/>
      <c r="MZ18" s="65"/>
      <c r="NA18" s="65"/>
      <c r="NB18" s="65"/>
      <c r="NC18" s="65"/>
      <c r="ND18" s="65"/>
      <c r="NE18" s="66"/>
    </row>
    <row r="19" spans="1:369" x14ac:dyDescent="0.25">
      <c r="A19" s="61"/>
      <c r="B19" s="62"/>
      <c r="C19" s="63"/>
      <c r="D19" s="63"/>
      <c r="E19" s="64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6"/>
      <c r="AJ19" s="64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6"/>
      <c r="BL19" s="64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6"/>
      <c r="CQ19" s="64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6"/>
      <c r="DU19" s="64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6"/>
      <c r="EZ19" s="64"/>
      <c r="FA19" s="65"/>
      <c r="FB19" s="65"/>
      <c r="FC19" s="65"/>
      <c r="FD19" s="65"/>
      <c r="FE19" s="65"/>
      <c r="FF19" s="65"/>
      <c r="FG19" s="65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5"/>
      <c r="FV19" s="65"/>
      <c r="FW19" s="65"/>
      <c r="FX19" s="65"/>
      <c r="FY19" s="65"/>
      <c r="FZ19" s="65"/>
      <c r="GA19" s="65"/>
      <c r="GB19" s="65"/>
      <c r="GC19" s="66"/>
      <c r="GD19" s="64"/>
      <c r="GE19" s="65"/>
      <c r="GF19" s="65"/>
      <c r="GG19" s="65"/>
      <c r="GH19" s="65"/>
      <c r="GI19" s="65"/>
      <c r="GJ19" s="65"/>
      <c r="GK19" s="65"/>
      <c r="GL19" s="65"/>
      <c r="GM19" s="65"/>
      <c r="GN19" s="65"/>
      <c r="GO19" s="65"/>
      <c r="GP19" s="65"/>
      <c r="GQ19" s="65"/>
      <c r="GR19" s="65"/>
      <c r="GS19" s="65"/>
      <c r="GT19" s="65"/>
      <c r="GU19" s="65"/>
      <c r="GV19" s="65"/>
      <c r="GW19" s="65"/>
      <c r="GX19" s="65"/>
      <c r="GY19" s="65"/>
      <c r="GZ19" s="65"/>
      <c r="HA19" s="65"/>
      <c r="HB19" s="65"/>
      <c r="HC19" s="65"/>
      <c r="HD19" s="65"/>
      <c r="HE19" s="65"/>
      <c r="HF19" s="65"/>
      <c r="HG19" s="65"/>
      <c r="HH19" s="66"/>
      <c r="HI19" s="64"/>
      <c r="HJ19" s="65"/>
      <c r="HK19" s="65"/>
      <c r="HL19" s="65"/>
      <c r="HM19" s="65"/>
      <c r="HN19" s="65"/>
      <c r="HO19" s="65"/>
      <c r="HP19" s="65"/>
      <c r="HQ19" s="65"/>
      <c r="HR19" s="65"/>
      <c r="HS19" s="65"/>
      <c r="HT19" s="65"/>
      <c r="HU19" s="65"/>
      <c r="HV19" s="65"/>
      <c r="HW19" s="65"/>
      <c r="HX19" s="65"/>
      <c r="HY19" s="65"/>
      <c r="HZ19" s="65"/>
      <c r="IA19" s="65"/>
      <c r="IB19" s="65"/>
      <c r="IC19" s="65"/>
      <c r="ID19" s="65"/>
      <c r="IE19" s="65"/>
      <c r="IF19" s="65"/>
      <c r="IG19" s="65"/>
      <c r="IH19" s="65"/>
      <c r="II19" s="65"/>
      <c r="IJ19" s="65"/>
      <c r="IK19" s="65"/>
      <c r="IL19" s="65"/>
      <c r="IM19" s="66"/>
      <c r="IN19" s="64"/>
      <c r="IO19" s="65"/>
      <c r="IP19" s="65"/>
      <c r="IQ19" s="65"/>
      <c r="IR19" s="65"/>
      <c r="IS19" s="65"/>
      <c r="IT19" s="65"/>
      <c r="IU19" s="65"/>
      <c r="IV19" s="65"/>
      <c r="IW19" s="65"/>
      <c r="IX19" s="65"/>
      <c r="IY19" s="65"/>
      <c r="IZ19" s="65"/>
      <c r="JA19" s="65"/>
      <c r="JB19" s="65"/>
      <c r="JC19" s="65"/>
      <c r="JD19" s="65"/>
      <c r="JE19" s="65"/>
      <c r="JF19" s="65"/>
      <c r="JG19" s="65"/>
      <c r="JH19" s="65"/>
      <c r="JI19" s="65"/>
      <c r="JJ19" s="65"/>
      <c r="JK19" s="65"/>
      <c r="JL19" s="65"/>
      <c r="JM19" s="65"/>
      <c r="JN19" s="65"/>
      <c r="JO19" s="65"/>
      <c r="JP19" s="65"/>
      <c r="JQ19" s="66"/>
      <c r="JR19" s="64"/>
      <c r="JS19" s="65"/>
      <c r="JT19" s="65"/>
      <c r="JU19" s="65"/>
      <c r="JV19" s="65"/>
      <c r="JW19" s="65"/>
      <c r="JX19" s="65"/>
      <c r="JY19" s="65"/>
      <c r="JZ19" s="65"/>
      <c r="KA19" s="65"/>
      <c r="KB19" s="65"/>
      <c r="KC19" s="65"/>
      <c r="KD19" s="65"/>
      <c r="KE19" s="65"/>
      <c r="KF19" s="65"/>
      <c r="KG19" s="65"/>
      <c r="KH19" s="65"/>
      <c r="KI19" s="65"/>
      <c r="KJ19" s="65"/>
      <c r="KK19" s="65"/>
      <c r="KL19" s="65"/>
      <c r="KM19" s="65"/>
      <c r="KN19" s="65"/>
      <c r="KO19" s="65"/>
      <c r="KP19" s="65"/>
      <c r="KQ19" s="65"/>
      <c r="KR19" s="65"/>
      <c r="KS19" s="65"/>
      <c r="KT19" s="65"/>
      <c r="KU19" s="65"/>
      <c r="KV19" s="66"/>
      <c r="KW19" s="64"/>
      <c r="KX19" s="65"/>
      <c r="KY19" s="65"/>
      <c r="KZ19" s="65"/>
      <c r="LA19" s="65"/>
      <c r="LB19" s="65"/>
      <c r="LC19" s="65"/>
      <c r="LD19" s="65"/>
      <c r="LE19" s="65"/>
      <c r="LF19" s="65"/>
      <c r="LG19" s="65"/>
      <c r="LH19" s="65"/>
      <c r="LI19" s="65"/>
      <c r="LJ19" s="65"/>
      <c r="LK19" s="65"/>
      <c r="LL19" s="65"/>
      <c r="LM19" s="65"/>
      <c r="LN19" s="65"/>
      <c r="LO19" s="65"/>
      <c r="LP19" s="65"/>
      <c r="LQ19" s="65"/>
      <c r="LR19" s="65"/>
      <c r="LS19" s="65"/>
      <c r="LT19" s="65"/>
      <c r="LU19" s="65"/>
      <c r="LV19" s="65"/>
      <c r="LW19" s="65"/>
      <c r="LX19" s="65"/>
      <c r="LY19" s="65"/>
      <c r="LZ19" s="66"/>
      <c r="MA19" s="64"/>
      <c r="MB19" s="65"/>
      <c r="MC19" s="65"/>
      <c r="MD19" s="65"/>
      <c r="ME19" s="65"/>
      <c r="MF19" s="65"/>
      <c r="MG19" s="65"/>
      <c r="MH19" s="65"/>
      <c r="MI19" s="65"/>
      <c r="MJ19" s="65"/>
      <c r="MK19" s="65"/>
      <c r="ML19" s="65"/>
      <c r="MM19" s="65"/>
      <c r="MN19" s="65"/>
      <c r="MO19" s="65"/>
      <c r="MP19" s="65"/>
      <c r="MQ19" s="65"/>
      <c r="MR19" s="65"/>
      <c r="MS19" s="65"/>
      <c r="MT19" s="65"/>
      <c r="MU19" s="65"/>
      <c r="MV19" s="65"/>
      <c r="MW19" s="65"/>
      <c r="MX19" s="65"/>
      <c r="MY19" s="65"/>
      <c r="MZ19" s="65"/>
      <c r="NA19" s="65"/>
      <c r="NB19" s="65"/>
      <c r="NC19" s="65"/>
      <c r="ND19" s="65"/>
      <c r="NE19" s="66"/>
    </row>
    <row r="20" spans="1:369" x14ac:dyDescent="0.25">
      <c r="A20" s="55"/>
      <c r="B20" s="62"/>
      <c r="C20" s="63"/>
      <c r="D20" s="63"/>
      <c r="E20" s="64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6"/>
      <c r="AJ20" s="64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6"/>
      <c r="BL20" s="64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6"/>
      <c r="CQ20" s="64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6"/>
      <c r="DU20" s="64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5"/>
      <c r="ER20" s="65"/>
      <c r="ES20" s="65"/>
      <c r="ET20" s="65"/>
      <c r="EU20" s="65"/>
      <c r="EV20" s="65"/>
      <c r="EW20" s="65"/>
      <c r="EX20" s="65"/>
      <c r="EY20" s="66"/>
      <c r="EZ20" s="64"/>
      <c r="FA20" s="65"/>
      <c r="FB20" s="65"/>
      <c r="FC20" s="65"/>
      <c r="FD20" s="65"/>
      <c r="FE20" s="65"/>
      <c r="FF20" s="65"/>
      <c r="FG20" s="65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5"/>
      <c r="FV20" s="65"/>
      <c r="FW20" s="65"/>
      <c r="FX20" s="65"/>
      <c r="FY20" s="65"/>
      <c r="FZ20" s="65"/>
      <c r="GA20" s="65"/>
      <c r="GB20" s="65"/>
      <c r="GC20" s="66"/>
      <c r="GD20" s="64"/>
      <c r="GE20" s="65"/>
      <c r="GF20" s="65"/>
      <c r="GG20" s="65"/>
      <c r="GH20" s="65"/>
      <c r="GI20" s="65"/>
      <c r="GJ20" s="65"/>
      <c r="GK20" s="65"/>
      <c r="GL20" s="65"/>
      <c r="GM20" s="65"/>
      <c r="GN20" s="65"/>
      <c r="GO20" s="65"/>
      <c r="GP20" s="65"/>
      <c r="GQ20" s="65"/>
      <c r="GR20" s="65"/>
      <c r="GS20" s="65"/>
      <c r="GT20" s="65"/>
      <c r="GU20" s="65"/>
      <c r="GV20" s="65"/>
      <c r="GW20" s="65"/>
      <c r="GX20" s="65"/>
      <c r="GY20" s="65"/>
      <c r="GZ20" s="65"/>
      <c r="HA20" s="65"/>
      <c r="HB20" s="65"/>
      <c r="HC20" s="65"/>
      <c r="HD20" s="65"/>
      <c r="HE20" s="65"/>
      <c r="HF20" s="65"/>
      <c r="HG20" s="65"/>
      <c r="HH20" s="66"/>
      <c r="HI20" s="64"/>
      <c r="HJ20" s="65"/>
      <c r="HK20" s="65"/>
      <c r="HL20" s="65"/>
      <c r="HM20" s="65"/>
      <c r="HN20" s="65"/>
      <c r="HO20" s="65"/>
      <c r="HP20" s="65"/>
      <c r="HQ20" s="65"/>
      <c r="HR20" s="65"/>
      <c r="HS20" s="65"/>
      <c r="HT20" s="65"/>
      <c r="HU20" s="65"/>
      <c r="HV20" s="65"/>
      <c r="HW20" s="65"/>
      <c r="HX20" s="65"/>
      <c r="HY20" s="65"/>
      <c r="HZ20" s="65"/>
      <c r="IA20" s="65"/>
      <c r="IB20" s="65"/>
      <c r="IC20" s="65"/>
      <c r="ID20" s="65"/>
      <c r="IE20" s="65"/>
      <c r="IF20" s="65"/>
      <c r="IG20" s="65"/>
      <c r="IH20" s="65"/>
      <c r="II20" s="65"/>
      <c r="IJ20" s="65"/>
      <c r="IK20" s="65"/>
      <c r="IL20" s="65"/>
      <c r="IM20" s="66"/>
      <c r="IN20" s="64"/>
      <c r="IO20" s="65"/>
      <c r="IP20" s="65"/>
      <c r="IQ20" s="65"/>
      <c r="IR20" s="65"/>
      <c r="IS20" s="65"/>
      <c r="IT20" s="65"/>
      <c r="IU20" s="65"/>
      <c r="IV20" s="65"/>
      <c r="IW20" s="65"/>
      <c r="IX20" s="65"/>
      <c r="IY20" s="65"/>
      <c r="IZ20" s="65"/>
      <c r="JA20" s="65"/>
      <c r="JB20" s="65"/>
      <c r="JC20" s="65"/>
      <c r="JD20" s="65"/>
      <c r="JE20" s="65"/>
      <c r="JF20" s="65"/>
      <c r="JG20" s="65"/>
      <c r="JH20" s="65"/>
      <c r="JI20" s="65"/>
      <c r="JJ20" s="65"/>
      <c r="JK20" s="65"/>
      <c r="JL20" s="65"/>
      <c r="JM20" s="65"/>
      <c r="JN20" s="65"/>
      <c r="JO20" s="65"/>
      <c r="JP20" s="65"/>
      <c r="JQ20" s="66"/>
      <c r="JR20" s="64"/>
      <c r="JS20" s="65"/>
      <c r="JT20" s="65"/>
      <c r="JU20" s="65"/>
      <c r="JV20" s="65"/>
      <c r="JW20" s="65"/>
      <c r="JX20" s="65"/>
      <c r="JY20" s="65"/>
      <c r="JZ20" s="65"/>
      <c r="KA20" s="65"/>
      <c r="KB20" s="65"/>
      <c r="KC20" s="65"/>
      <c r="KD20" s="65"/>
      <c r="KE20" s="65"/>
      <c r="KF20" s="65"/>
      <c r="KG20" s="65"/>
      <c r="KH20" s="65"/>
      <c r="KI20" s="65"/>
      <c r="KJ20" s="65"/>
      <c r="KK20" s="65"/>
      <c r="KL20" s="65"/>
      <c r="KM20" s="65"/>
      <c r="KN20" s="65"/>
      <c r="KO20" s="65"/>
      <c r="KP20" s="65"/>
      <c r="KQ20" s="65"/>
      <c r="KR20" s="65"/>
      <c r="KS20" s="65"/>
      <c r="KT20" s="65"/>
      <c r="KU20" s="65"/>
      <c r="KV20" s="66"/>
      <c r="KW20" s="64"/>
      <c r="KX20" s="65"/>
      <c r="KY20" s="65"/>
      <c r="KZ20" s="65"/>
      <c r="LA20" s="65"/>
      <c r="LB20" s="65"/>
      <c r="LC20" s="65"/>
      <c r="LD20" s="65"/>
      <c r="LE20" s="65"/>
      <c r="LF20" s="65"/>
      <c r="LG20" s="65"/>
      <c r="LH20" s="65"/>
      <c r="LI20" s="65"/>
      <c r="LJ20" s="65"/>
      <c r="LK20" s="65"/>
      <c r="LL20" s="65"/>
      <c r="LM20" s="65"/>
      <c r="LN20" s="65"/>
      <c r="LO20" s="65"/>
      <c r="LP20" s="65"/>
      <c r="LQ20" s="65"/>
      <c r="LR20" s="65"/>
      <c r="LS20" s="65"/>
      <c r="LT20" s="65"/>
      <c r="LU20" s="65"/>
      <c r="LV20" s="65"/>
      <c r="LW20" s="65"/>
      <c r="LX20" s="65"/>
      <c r="LY20" s="65"/>
      <c r="LZ20" s="66"/>
      <c r="MA20" s="64"/>
      <c r="MB20" s="65"/>
      <c r="MC20" s="65"/>
      <c r="MD20" s="65"/>
      <c r="ME20" s="65"/>
      <c r="MF20" s="65"/>
      <c r="MG20" s="65"/>
      <c r="MH20" s="65"/>
      <c r="MI20" s="65"/>
      <c r="MJ20" s="65"/>
      <c r="MK20" s="65"/>
      <c r="ML20" s="65"/>
      <c r="MM20" s="65"/>
      <c r="MN20" s="65"/>
      <c r="MO20" s="65"/>
      <c r="MP20" s="65"/>
      <c r="MQ20" s="65"/>
      <c r="MR20" s="65"/>
      <c r="MS20" s="65"/>
      <c r="MT20" s="65"/>
      <c r="MU20" s="65"/>
      <c r="MV20" s="65"/>
      <c r="MW20" s="65"/>
      <c r="MX20" s="65"/>
      <c r="MY20" s="65"/>
      <c r="MZ20" s="65"/>
      <c r="NA20" s="65"/>
      <c r="NB20" s="65"/>
      <c r="NC20" s="65"/>
      <c r="ND20" s="65"/>
      <c r="NE20" s="66"/>
    </row>
    <row r="21" spans="1:369" x14ac:dyDescent="0.25">
      <c r="A21" s="61"/>
      <c r="B21" s="62"/>
      <c r="C21" s="63"/>
      <c r="D21" s="63"/>
      <c r="E21" s="64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6"/>
      <c r="AJ21" s="64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6"/>
      <c r="BL21" s="64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  <c r="CF21" s="65"/>
      <c r="CG21" s="65"/>
      <c r="CH21" s="65"/>
      <c r="CI21" s="65"/>
      <c r="CJ21" s="65"/>
      <c r="CK21" s="65"/>
      <c r="CL21" s="65"/>
      <c r="CM21" s="65"/>
      <c r="CN21" s="65"/>
      <c r="CO21" s="65"/>
      <c r="CP21" s="66"/>
      <c r="CQ21" s="64"/>
      <c r="CR21" s="65"/>
      <c r="CS21" s="65"/>
      <c r="CT21" s="65"/>
      <c r="CU21" s="65"/>
      <c r="CV21" s="65"/>
      <c r="CW21" s="65"/>
      <c r="CX21" s="65"/>
      <c r="CY21" s="65"/>
      <c r="CZ21" s="65"/>
      <c r="DA21" s="65"/>
      <c r="DB21" s="65"/>
      <c r="DC21" s="65"/>
      <c r="DD21" s="65"/>
      <c r="DE21" s="65"/>
      <c r="DF21" s="65"/>
      <c r="DG21" s="65"/>
      <c r="DH21" s="65"/>
      <c r="DI21" s="65"/>
      <c r="DJ21" s="65"/>
      <c r="DK21" s="65"/>
      <c r="DL21" s="65"/>
      <c r="DM21" s="65"/>
      <c r="DN21" s="65"/>
      <c r="DO21" s="65"/>
      <c r="DP21" s="65"/>
      <c r="DQ21" s="65"/>
      <c r="DR21" s="65"/>
      <c r="DS21" s="65"/>
      <c r="DT21" s="66"/>
      <c r="DU21" s="64"/>
      <c r="DV21" s="65"/>
      <c r="DW21" s="65"/>
      <c r="DX21" s="65"/>
      <c r="DY21" s="65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5"/>
      <c r="EO21" s="65"/>
      <c r="EP21" s="65"/>
      <c r="EQ21" s="65"/>
      <c r="ER21" s="65"/>
      <c r="ES21" s="65"/>
      <c r="ET21" s="65"/>
      <c r="EU21" s="65"/>
      <c r="EV21" s="65"/>
      <c r="EW21" s="65"/>
      <c r="EX21" s="65"/>
      <c r="EY21" s="66"/>
      <c r="EZ21" s="64"/>
      <c r="FA21" s="65"/>
      <c r="FB21" s="65"/>
      <c r="FC21" s="65"/>
      <c r="FD21" s="65"/>
      <c r="FE21" s="65"/>
      <c r="FF21" s="65"/>
      <c r="FG21" s="65"/>
      <c r="FH21" s="65"/>
      <c r="FI21" s="65"/>
      <c r="FJ21" s="65"/>
      <c r="FK21" s="65"/>
      <c r="FL21" s="65"/>
      <c r="FM21" s="65"/>
      <c r="FN21" s="65"/>
      <c r="FO21" s="65"/>
      <c r="FP21" s="65"/>
      <c r="FQ21" s="65"/>
      <c r="FR21" s="65"/>
      <c r="FS21" s="65"/>
      <c r="FT21" s="65"/>
      <c r="FU21" s="65"/>
      <c r="FV21" s="65"/>
      <c r="FW21" s="65"/>
      <c r="FX21" s="65"/>
      <c r="FY21" s="65"/>
      <c r="FZ21" s="65"/>
      <c r="GA21" s="65"/>
      <c r="GB21" s="65"/>
      <c r="GC21" s="66"/>
      <c r="GD21" s="64"/>
      <c r="GE21" s="65"/>
      <c r="GF21" s="65"/>
      <c r="GG21" s="65"/>
      <c r="GH21" s="65"/>
      <c r="GI21" s="65"/>
      <c r="GJ21" s="65"/>
      <c r="GK21" s="65"/>
      <c r="GL21" s="65"/>
      <c r="GM21" s="65"/>
      <c r="GN21" s="65"/>
      <c r="GO21" s="65"/>
      <c r="GP21" s="65"/>
      <c r="GQ21" s="65"/>
      <c r="GR21" s="65"/>
      <c r="GS21" s="65"/>
      <c r="GT21" s="65"/>
      <c r="GU21" s="65"/>
      <c r="GV21" s="65"/>
      <c r="GW21" s="65"/>
      <c r="GX21" s="65"/>
      <c r="GY21" s="65"/>
      <c r="GZ21" s="65"/>
      <c r="HA21" s="65"/>
      <c r="HB21" s="65"/>
      <c r="HC21" s="65"/>
      <c r="HD21" s="65"/>
      <c r="HE21" s="65"/>
      <c r="HF21" s="65"/>
      <c r="HG21" s="65"/>
      <c r="HH21" s="66"/>
      <c r="HI21" s="64"/>
      <c r="HJ21" s="65"/>
      <c r="HK21" s="65"/>
      <c r="HL21" s="65"/>
      <c r="HM21" s="65"/>
      <c r="HN21" s="65"/>
      <c r="HO21" s="65"/>
      <c r="HP21" s="65"/>
      <c r="HQ21" s="65"/>
      <c r="HR21" s="65"/>
      <c r="HS21" s="65"/>
      <c r="HT21" s="65"/>
      <c r="HU21" s="65"/>
      <c r="HV21" s="65"/>
      <c r="HW21" s="65"/>
      <c r="HX21" s="65"/>
      <c r="HY21" s="65"/>
      <c r="HZ21" s="65"/>
      <c r="IA21" s="65"/>
      <c r="IB21" s="65"/>
      <c r="IC21" s="65"/>
      <c r="ID21" s="65"/>
      <c r="IE21" s="65"/>
      <c r="IF21" s="65"/>
      <c r="IG21" s="65"/>
      <c r="IH21" s="65"/>
      <c r="II21" s="65"/>
      <c r="IJ21" s="65"/>
      <c r="IK21" s="65"/>
      <c r="IL21" s="65"/>
      <c r="IM21" s="66"/>
      <c r="IN21" s="64"/>
      <c r="IO21" s="65"/>
      <c r="IP21" s="65"/>
      <c r="IQ21" s="65"/>
      <c r="IR21" s="65"/>
      <c r="IS21" s="65"/>
      <c r="IT21" s="65"/>
      <c r="IU21" s="65"/>
      <c r="IV21" s="65"/>
      <c r="IW21" s="65"/>
      <c r="IX21" s="65"/>
      <c r="IY21" s="65"/>
      <c r="IZ21" s="65"/>
      <c r="JA21" s="65"/>
      <c r="JB21" s="65"/>
      <c r="JC21" s="65"/>
      <c r="JD21" s="65"/>
      <c r="JE21" s="65"/>
      <c r="JF21" s="65"/>
      <c r="JG21" s="65"/>
      <c r="JH21" s="65"/>
      <c r="JI21" s="65"/>
      <c r="JJ21" s="65"/>
      <c r="JK21" s="65"/>
      <c r="JL21" s="65"/>
      <c r="JM21" s="65"/>
      <c r="JN21" s="65"/>
      <c r="JO21" s="65"/>
      <c r="JP21" s="65"/>
      <c r="JQ21" s="66"/>
      <c r="JR21" s="64"/>
      <c r="JS21" s="65"/>
      <c r="JT21" s="65"/>
      <c r="JU21" s="65"/>
      <c r="JV21" s="65"/>
      <c r="JW21" s="65"/>
      <c r="JX21" s="65"/>
      <c r="JY21" s="65"/>
      <c r="JZ21" s="65"/>
      <c r="KA21" s="65"/>
      <c r="KB21" s="65"/>
      <c r="KC21" s="65"/>
      <c r="KD21" s="65"/>
      <c r="KE21" s="65"/>
      <c r="KF21" s="65"/>
      <c r="KG21" s="65"/>
      <c r="KH21" s="65"/>
      <c r="KI21" s="65"/>
      <c r="KJ21" s="65"/>
      <c r="KK21" s="65"/>
      <c r="KL21" s="65"/>
      <c r="KM21" s="65"/>
      <c r="KN21" s="65"/>
      <c r="KO21" s="65"/>
      <c r="KP21" s="65"/>
      <c r="KQ21" s="65"/>
      <c r="KR21" s="65"/>
      <c r="KS21" s="65"/>
      <c r="KT21" s="65"/>
      <c r="KU21" s="65"/>
      <c r="KV21" s="66"/>
      <c r="KW21" s="64"/>
      <c r="KX21" s="65"/>
      <c r="KY21" s="65"/>
      <c r="KZ21" s="65"/>
      <c r="LA21" s="65"/>
      <c r="LB21" s="65"/>
      <c r="LC21" s="65"/>
      <c r="LD21" s="65"/>
      <c r="LE21" s="65"/>
      <c r="LF21" s="65"/>
      <c r="LG21" s="65"/>
      <c r="LH21" s="65"/>
      <c r="LI21" s="65"/>
      <c r="LJ21" s="65"/>
      <c r="LK21" s="65"/>
      <c r="LL21" s="65"/>
      <c r="LM21" s="65"/>
      <c r="LN21" s="65"/>
      <c r="LO21" s="65"/>
      <c r="LP21" s="65"/>
      <c r="LQ21" s="65"/>
      <c r="LR21" s="65"/>
      <c r="LS21" s="65"/>
      <c r="LT21" s="65"/>
      <c r="LU21" s="65"/>
      <c r="LV21" s="65"/>
      <c r="LW21" s="65"/>
      <c r="LX21" s="65"/>
      <c r="LY21" s="65"/>
      <c r="LZ21" s="66"/>
      <c r="MA21" s="64"/>
      <c r="MB21" s="65"/>
      <c r="MC21" s="65"/>
      <c r="MD21" s="65"/>
      <c r="ME21" s="65"/>
      <c r="MF21" s="65"/>
      <c r="MG21" s="65"/>
      <c r="MH21" s="65"/>
      <c r="MI21" s="65"/>
      <c r="MJ21" s="65"/>
      <c r="MK21" s="65"/>
      <c r="ML21" s="65"/>
      <c r="MM21" s="65"/>
      <c r="MN21" s="65"/>
      <c r="MO21" s="65"/>
      <c r="MP21" s="65"/>
      <c r="MQ21" s="65"/>
      <c r="MR21" s="65"/>
      <c r="MS21" s="65"/>
      <c r="MT21" s="65"/>
      <c r="MU21" s="65"/>
      <c r="MV21" s="65"/>
      <c r="MW21" s="65"/>
      <c r="MX21" s="65"/>
      <c r="MY21" s="65"/>
      <c r="MZ21" s="65"/>
      <c r="NA21" s="65"/>
      <c r="NB21" s="65"/>
      <c r="NC21" s="65"/>
      <c r="ND21" s="65"/>
      <c r="NE21" s="66"/>
    </row>
    <row r="22" spans="1:369" x14ac:dyDescent="0.25">
      <c r="A22" s="55"/>
      <c r="B22" s="62"/>
      <c r="C22" s="63"/>
      <c r="D22" s="63"/>
      <c r="E22" s="64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6"/>
      <c r="AJ22" s="64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6"/>
      <c r="BL22" s="64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6"/>
      <c r="CQ22" s="64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/>
      <c r="DQ22" s="65"/>
      <c r="DR22" s="65"/>
      <c r="DS22" s="65"/>
      <c r="DT22" s="66"/>
      <c r="DU22" s="64"/>
      <c r="DV22" s="65"/>
      <c r="DW22" s="65"/>
      <c r="DX22" s="65"/>
      <c r="DY22" s="65"/>
      <c r="DZ22" s="65"/>
      <c r="EA22" s="65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  <c r="EM22" s="65"/>
      <c r="EN22" s="65"/>
      <c r="EO22" s="65"/>
      <c r="EP22" s="65"/>
      <c r="EQ22" s="65"/>
      <c r="ER22" s="65"/>
      <c r="ES22" s="65"/>
      <c r="ET22" s="65"/>
      <c r="EU22" s="65"/>
      <c r="EV22" s="65"/>
      <c r="EW22" s="65"/>
      <c r="EX22" s="65"/>
      <c r="EY22" s="66"/>
      <c r="EZ22" s="64"/>
      <c r="FA22" s="65"/>
      <c r="FB22" s="65"/>
      <c r="FC22" s="65"/>
      <c r="FD22" s="65"/>
      <c r="FE22" s="65"/>
      <c r="FF22" s="65"/>
      <c r="FG22" s="65"/>
      <c r="FH22" s="65"/>
      <c r="FI22" s="65"/>
      <c r="FJ22" s="65"/>
      <c r="FK22" s="65"/>
      <c r="FL22" s="65"/>
      <c r="FM22" s="65"/>
      <c r="FN22" s="65"/>
      <c r="FO22" s="65"/>
      <c r="FP22" s="65"/>
      <c r="FQ22" s="65"/>
      <c r="FR22" s="65"/>
      <c r="FS22" s="65"/>
      <c r="FT22" s="65"/>
      <c r="FU22" s="65"/>
      <c r="FV22" s="65"/>
      <c r="FW22" s="65"/>
      <c r="FX22" s="65"/>
      <c r="FY22" s="65"/>
      <c r="FZ22" s="65"/>
      <c r="GA22" s="65"/>
      <c r="GB22" s="65"/>
      <c r="GC22" s="66"/>
      <c r="GD22" s="64"/>
      <c r="GE22" s="65"/>
      <c r="GF22" s="65"/>
      <c r="GG22" s="65"/>
      <c r="GH22" s="65"/>
      <c r="GI22" s="65"/>
      <c r="GJ22" s="65"/>
      <c r="GK22" s="65"/>
      <c r="GL22" s="65"/>
      <c r="GM22" s="65"/>
      <c r="GN22" s="65"/>
      <c r="GO22" s="65"/>
      <c r="GP22" s="65"/>
      <c r="GQ22" s="65"/>
      <c r="GR22" s="65"/>
      <c r="GS22" s="65"/>
      <c r="GT22" s="65"/>
      <c r="GU22" s="65"/>
      <c r="GV22" s="65"/>
      <c r="GW22" s="65"/>
      <c r="GX22" s="65"/>
      <c r="GY22" s="65"/>
      <c r="GZ22" s="65"/>
      <c r="HA22" s="65"/>
      <c r="HB22" s="65"/>
      <c r="HC22" s="65"/>
      <c r="HD22" s="65"/>
      <c r="HE22" s="65"/>
      <c r="HF22" s="65"/>
      <c r="HG22" s="65"/>
      <c r="HH22" s="66"/>
      <c r="HI22" s="64"/>
      <c r="HJ22" s="65"/>
      <c r="HK22" s="65"/>
      <c r="HL22" s="65"/>
      <c r="HM22" s="65"/>
      <c r="HN22" s="65"/>
      <c r="HO22" s="65"/>
      <c r="HP22" s="65"/>
      <c r="HQ22" s="65"/>
      <c r="HR22" s="65"/>
      <c r="HS22" s="65"/>
      <c r="HT22" s="65"/>
      <c r="HU22" s="65"/>
      <c r="HV22" s="65"/>
      <c r="HW22" s="65"/>
      <c r="HX22" s="65"/>
      <c r="HY22" s="65"/>
      <c r="HZ22" s="65"/>
      <c r="IA22" s="65"/>
      <c r="IB22" s="65"/>
      <c r="IC22" s="65"/>
      <c r="ID22" s="65"/>
      <c r="IE22" s="65"/>
      <c r="IF22" s="65"/>
      <c r="IG22" s="65"/>
      <c r="IH22" s="65"/>
      <c r="II22" s="65"/>
      <c r="IJ22" s="65"/>
      <c r="IK22" s="65"/>
      <c r="IL22" s="65"/>
      <c r="IM22" s="66"/>
      <c r="IN22" s="64"/>
      <c r="IO22" s="65"/>
      <c r="IP22" s="65"/>
      <c r="IQ22" s="65"/>
      <c r="IR22" s="65"/>
      <c r="IS22" s="65"/>
      <c r="IT22" s="65"/>
      <c r="IU22" s="65"/>
      <c r="IV22" s="65"/>
      <c r="IW22" s="65"/>
      <c r="IX22" s="65"/>
      <c r="IY22" s="65"/>
      <c r="IZ22" s="65"/>
      <c r="JA22" s="65"/>
      <c r="JB22" s="65"/>
      <c r="JC22" s="65"/>
      <c r="JD22" s="65"/>
      <c r="JE22" s="65"/>
      <c r="JF22" s="65"/>
      <c r="JG22" s="65"/>
      <c r="JH22" s="65"/>
      <c r="JI22" s="65"/>
      <c r="JJ22" s="65"/>
      <c r="JK22" s="65"/>
      <c r="JL22" s="65"/>
      <c r="JM22" s="65"/>
      <c r="JN22" s="65"/>
      <c r="JO22" s="65"/>
      <c r="JP22" s="65"/>
      <c r="JQ22" s="66"/>
      <c r="JR22" s="64"/>
      <c r="JS22" s="65"/>
      <c r="JT22" s="65"/>
      <c r="JU22" s="65"/>
      <c r="JV22" s="65"/>
      <c r="JW22" s="65"/>
      <c r="JX22" s="65"/>
      <c r="JY22" s="65"/>
      <c r="JZ22" s="65"/>
      <c r="KA22" s="65"/>
      <c r="KB22" s="65"/>
      <c r="KC22" s="65"/>
      <c r="KD22" s="65"/>
      <c r="KE22" s="65"/>
      <c r="KF22" s="65"/>
      <c r="KG22" s="65"/>
      <c r="KH22" s="65"/>
      <c r="KI22" s="65"/>
      <c r="KJ22" s="65"/>
      <c r="KK22" s="65"/>
      <c r="KL22" s="65"/>
      <c r="KM22" s="65"/>
      <c r="KN22" s="65"/>
      <c r="KO22" s="65"/>
      <c r="KP22" s="65"/>
      <c r="KQ22" s="65"/>
      <c r="KR22" s="65"/>
      <c r="KS22" s="65"/>
      <c r="KT22" s="65"/>
      <c r="KU22" s="65"/>
      <c r="KV22" s="66"/>
      <c r="KW22" s="64"/>
      <c r="KX22" s="65"/>
      <c r="KY22" s="65"/>
      <c r="KZ22" s="65"/>
      <c r="LA22" s="65"/>
      <c r="LB22" s="65"/>
      <c r="LC22" s="65"/>
      <c r="LD22" s="65"/>
      <c r="LE22" s="65"/>
      <c r="LF22" s="65"/>
      <c r="LG22" s="65"/>
      <c r="LH22" s="65"/>
      <c r="LI22" s="65"/>
      <c r="LJ22" s="65"/>
      <c r="LK22" s="65"/>
      <c r="LL22" s="65"/>
      <c r="LM22" s="65"/>
      <c r="LN22" s="65"/>
      <c r="LO22" s="65"/>
      <c r="LP22" s="65"/>
      <c r="LQ22" s="65"/>
      <c r="LR22" s="65"/>
      <c r="LS22" s="65"/>
      <c r="LT22" s="65"/>
      <c r="LU22" s="65"/>
      <c r="LV22" s="65"/>
      <c r="LW22" s="65"/>
      <c r="LX22" s="65"/>
      <c r="LY22" s="65"/>
      <c r="LZ22" s="66"/>
      <c r="MA22" s="64"/>
      <c r="MB22" s="65"/>
      <c r="MC22" s="65"/>
      <c r="MD22" s="65"/>
      <c r="ME22" s="65"/>
      <c r="MF22" s="65"/>
      <c r="MG22" s="65"/>
      <c r="MH22" s="65"/>
      <c r="MI22" s="65"/>
      <c r="MJ22" s="65"/>
      <c r="MK22" s="65"/>
      <c r="ML22" s="65"/>
      <c r="MM22" s="65"/>
      <c r="MN22" s="65"/>
      <c r="MO22" s="65"/>
      <c r="MP22" s="65"/>
      <c r="MQ22" s="65"/>
      <c r="MR22" s="65"/>
      <c r="MS22" s="65"/>
      <c r="MT22" s="65"/>
      <c r="MU22" s="65"/>
      <c r="MV22" s="65"/>
      <c r="MW22" s="65"/>
      <c r="MX22" s="65"/>
      <c r="MY22" s="65"/>
      <c r="MZ22" s="65"/>
      <c r="NA22" s="65"/>
      <c r="NB22" s="65"/>
      <c r="NC22" s="65"/>
      <c r="ND22" s="65"/>
      <c r="NE22" s="66"/>
    </row>
    <row r="23" spans="1:369" x14ac:dyDescent="0.25">
      <c r="A23" s="61"/>
      <c r="B23" s="62"/>
      <c r="C23" s="63"/>
      <c r="D23" s="63"/>
      <c r="E23" s="64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6"/>
      <c r="AJ23" s="64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6"/>
      <c r="BL23" s="64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6"/>
      <c r="CQ23" s="64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65"/>
      <c r="DS23" s="65"/>
      <c r="DT23" s="66"/>
      <c r="DU23" s="64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65"/>
      <c r="EO23" s="65"/>
      <c r="EP23" s="65"/>
      <c r="EQ23" s="65"/>
      <c r="ER23" s="65"/>
      <c r="ES23" s="65"/>
      <c r="ET23" s="65"/>
      <c r="EU23" s="65"/>
      <c r="EV23" s="65"/>
      <c r="EW23" s="65"/>
      <c r="EX23" s="65"/>
      <c r="EY23" s="66"/>
      <c r="EZ23" s="64"/>
      <c r="FA23" s="65"/>
      <c r="FB23" s="65"/>
      <c r="FC23" s="65"/>
      <c r="FD23" s="65"/>
      <c r="FE23" s="65"/>
      <c r="FF23" s="65"/>
      <c r="FG23" s="65"/>
      <c r="FH23" s="65"/>
      <c r="FI23" s="65"/>
      <c r="FJ23" s="65"/>
      <c r="FK23" s="65"/>
      <c r="FL23" s="65"/>
      <c r="FM23" s="65"/>
      <c r="FN23" s="65"/>
      <c r="FO23" s="65"/>
      <c r="FP23" s="65"/>
      <c r="FQ23" s="65"/>
      <c r="FR23" s="65"/>
      <c r="FS23" s="65"/>
      <c r="FT23" s="65"/>
      <c r="FU23" s="65"/>
      <c r="FV23" s="65"/>
      <c r="FW23" s="65"/>
      <c r="FX23" s="65"/>
      <c r="FY23" s="65"/>
      <c r="FZ23" s="65"/>
      <c r="GA23" s="65"/>
      <c r="GB23" s="65"/>
      <c r="GC23" s="66"/>
      <c r="GD23" s="64"/>
      <c r="GE23" s="65"/>
      <c r="GF23" s="65"/>
      <c r="GG23" s="65"/>
      <c r="GH23" s="65"/>
      <c r="GI23" s="65"/>
      <c r="GJ23" s="65"/>
      <c r="GK23" s="65"/>
      <c r="GL23" s="65"/>
      <c r="GM23" s="65"/>
      <c r="GN23" s="65"/>
      <c r="GO23" s="65"/>
      <c r="GP23" s="65"/>
      <c r="GQ23" s="65"/>
      <c r="GR23" s="65"/>
      <c r="GS23" s="65"/>
      <c r="GT23" s="65"/>
      <c r="GU23" s="65"/>
      <c r="GV23" s="65"/>
      <c r="GW23" s="65"/>
      <c r="GX23" s="65"/>
      <c r="GY23" s="65"/>
      <c r="GZ23" s="65"/>
      <c r="HA23" s="65"/>
      <c r="HB23" s="65"/>
      <c r="HC23" s="65"/>
      <c r="HD23" s="65"/>
      <c r="HE23" s="65"/>
      <c r="HF23" s="65"/>
      <c r="HG23" s="65"/>
      <c r="HH23" s="66"/>
      <c r="HI23" s="64"/>
      <c r="HJ23" s="65"/>
      <c r="HK23" s="65"/>
      <c r="HL23" s="65"/>
      <c r="HM23" s="65"/>
      <c r="HN23" s="65"/>
      <c r="HO23" s="65"/>
      <c r="HP23" s="65"/>
      <c r="HQ23" s="65"/>
      <c r="HR23" s="65"/>
      <c r="HS23" s="65"/>
      <c r="HT23" s="65"/>
      <c r="HU23" s="65"/>
      <c r="HV23" s="65"/>
      <c r="HW23" s="65"/>
      <c r="HX23" s="65"/>
      <c r="HY23" s="65"/>
      <c r="HZ23" s="65"/>
      <c r="IA23" s="65"/>
      <c r="IB23" s="65"/>
      <c r="IC23" s="65"/>
      <c r="ID23" s="65"/>
      <c r="IE23" s="65"/>
      <c r="IF23" s="65"/>
      <c r="IG23" s="65"/>
      <c r="IH23" s="65"/>
      <c r="II23" s="65"/>
      <c r="IJ23" s="65"/>
      <c r="IK23" s="65"/>
      <c r="IL23" s="65"/>
      <c r="IM23" s="66"/>
      <c r="IN23" s="64"/>
      <c r="IO23" s="65"/>
      <c r="IP23" s="65"/>
      <c r="IQ23" s="65"/>
      <c r="IR23" s="65"/>
      <c r="IS23" s="65"/>
      <c r="IT23" s="65"/>
      <c r="IU23" s="65"/>
      <c r="IV23" s="65"/>
      <c r="IW23" s="65"/>
      <c r="IX23" s="65"/>
      <c r="IY23" s="65"/>
      <c r="IZ23" s="65"/>
      <c r="JA23" s="65"/>
      <c r="JB23" s="65"/>
      <c r="JC23" s="65"/>
      <c r="JD23" s="65"/>
      <c r="JE23" s="65"/>
      <c r="JF23" s="65"/>
      <c r="JG23" s="65"/>
      <c r="JH23" s="65"/>
      <c r="JI23" s="65"/>
      <c r="JJ23" s="65"/>
      <c r="JK23" s="65"/>
      <c r="JL23" s="65"/>
      <c r="JM23" s="65"/>
      <c r="JN23" s="65"/>
      <c r="JO23" s="65"/>
      <c r="JP23" s="65"/>
      <c r="JQ23" s="66"/>
      <c r="JR23" s="64"/>
      <c r="JS23" s="65"/>
      <c r="JT23" s="65"/>
      <c r="JU23" s="65"/>
      <c r="JV23" s="65"/>
      <c r="JW23" s="65"/>
      <c r="JX23" s="65"/>
      <c r="JY23" s="65"/>
      <c r="JZ23" s="65"/>
      <c r="KA23" s="65"/>
      <c r="KB23" s="65"/>
      <c r="KC23" s="65"/>
      <c r="KD23" s="65"/>
      <c r="KE23" s="65"/>
      <c r="KF23" s="65"/>
      <c r="KG23" s="65"/>
      <c r="KH23" s="65"/>
      <c r="KI23" s="65"/>
      <c r="KJ23" s="65"/>
      <c r="KK23" s="65"/>
      <c r="KL23" s="65"/>
      <c r="KM23" s="65"/>
      <c r="KN23" s="65"/>
      <c r="KO23" s="65"/>
      <c r="KP23" s="65"/>
      <c r="KQ23" s="65"/>
      <c r="KR23" s="65"/>
      <c r="KS23" s="65"/>
      <c r="KT23" s="65"/>
      <c r="KU23" s="65"/>
      <c r="KV23" s="66"/>
      <c r="KW23" s="64"/>
      <c r="KX23" s="65"/>
      <c r="KY23" s="65"/>
      <c r="KZ23" s="65"/>
      <c r="LA23" s="65"/>
      <c r="LB23" s="65"/>
      <c r="LC23" s="65"/>
      <c r="LD23" s="65"/>
      <c r="LE23" s="65"/>
      <c r="LF23" s="65"/>
      <c r="LG23" s="65"/>
      <c r="LH23" s="65"/>
      <c r="LI23" s="65"/>
      <c r="LJ23" s="65"/>
      <c r="LK23" s="65"/>
      <c r="LL23" s="65"/>
      <c r="LM23" s="65"/>
      <c r="LN23" s="65"/>
      <c r="LO23" s="65"/>
      <c r="LP23" s="65"/>
      <c r="LQ23" s="65"/>
      <c r="LR23" s="65"/>
      <c r="LS23" s="65"/>
      <c r="LT23" s="65"/>
      <c r="LU23" s="65"/>
      <c r="LV23" s="65"/>
      <c r="LW23" s="65"/>
      <c r="LX23" s="65"/>
      <c r="LY23" s="65"/>
      <c r="LZ23" s="66"/>
      <c r="MA23" s="64"/>
      <c r="MB23" s="65"/>
      <c r="MC23" s="65"/>
      <c r="MD23" s="65"/>
      <c r="ME23" s="65"/>
      <c r="MF23" s="65"/>
      <c r="MG23" s="65"/>
      <c r="MH23" s="65"/>
      <c r="MI23" s="65"/>
      <c r="MJ23" s="65"/>
      <c r="MK23" s="65"/>
      <c r="ML23" s="65"/>
      <c r="MM23" s="65"/>
      <c r="MN23" s="65"/>
      <c r="MO23" s="65"/>
      <c r="MP23" s="65"/>
      <c r="MQ23" s="65"/>
      <c r="MR23" s="65"/>
      <c r="MS23" s="65"/>
      <c r="MT23" s="65"/>
      <c r="MU23" s="65"/>
      <c r="MV23" s="65"/>
      <c r="MW23" s="65"/>
      <c r="MX23" s="65"/>
      <c r="MY23" s="65"/>
      <c r="MZ23" s="65"/>
      <c r="NA23" s="65"/>
      <c r="NB23" s="65"/>
      <c r="NC23" s="65"/>
      <c r="ND23" s="65"/>
      <c r="NE23" s="66"/>
    </row>
    <row r="24" spans="1:369" x14ac:dyDescent="0.25">
      <c r="A24" s="55"/>
      <c r="B24" s="62"/>
      <c r="C24" s="63"/>
      <c r="D24" s="63"/>
      <c r="E24" s="64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6"/>
      <c r="AJ24" s="64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6"/>
      <c r="BL24" s="64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  <c r="CD24" s="65"/>
      <c r="CE24" s="65"/>
      <c r="CF24" s="65"/>
      <c r="CG24" s="65"/>
      <c r="CH24" s="65"/>
      <c r="CI24" s="65"/>
      <c r="CJ24" s="65"/>
      <c r="CK24" s="65"/>
      <c r="CL24" s="65"/>
      <c r="CM24" s="65"/>
      <c r="CN24" s="65"/>
      <c r="CO24" s="65"/>
      <c r="CP24" s="66"/>
      <c r="CQ24" s="64"/>
      <c r="CR24" s="65"/>
      <c r="CS24" s="65"/>
      <c r="CT24" s="65"/>
      <c r="CU24" s="65"/>
      <c r="CV24" s="65"/>
      <c r="CW24" s="65"/>
      <c r="CX24" s="65"/>
      <c r="CY24" s="65"/>
      <c r="CZ24" s="65"/>
      <c r="DA24" s="65"/>
      <c r="DB24" s="65"/>
      <c r="DC24" s="65"/>
      <c r="DD24" s="65"/>
      <c r="DE24" s="65"/>
      <c r="DF24" s="65"/>
      <c r="DG24" s="65"/>
      <c r="DH24" s="65"/>
      <c r="DI24" s="65"/>
      <c r="DJ24" s="65"/>
      <c r="DK24" s="65"/>
      <c r="DL24" s="65"/>
      <c r="DM24" s="65"/>
      <c r="DN24" s="65"/>
      <c r="DO24" s="65"/>
      <c r="DP24" s="65"/>
      <c r="DQ24" s="65"/>
      <c r="DR24" s="65"/>
      <c r="DS24" s="65"/>
      <c r="DT24" s="66"/>
      <c r="DU24" s="64"/>
      <c r="DV24" s="65"/>
      <c r="DW24" s="65"/>
      <c r="DX24" s="65"/>
      <c r="DY24" s="65"/>
      <c r="DZ24" s="65"/>
      <c r="EA24" s="65"/>
      <c r="EB24" s="65"/>
      <c r="EC24" s="65"/>
      <c r="ED24" s="65"/>
      <c r="EE24" s="65"/>
      <c r="EF24" s="65"/>
      <c r="EG24" s="65"/>
      <c r="EH24" s="65"/>
      <c r="EI24" s="65"/>
      <c r="EJ24" s="65"/>
      <c r="EK24" s="65"/>
      <c r="EL24" s="65"/>
      <c r="EM24" s="65"/>
      <c r="EN24" s="65"/>
      <c r="EO24" s="65"/>
      <c r="EP24" s="65"/>
      <c r="EQ24" s="65"/>
      <c r="ER24" s="65"/>
      <c r="ES24" s="65"/>
      <c r="ET24" s="65"/>
      <c r="EU24" s="65"/>
      <c r="EV24" s="65"/>
      <c r="EW24" s="65"/>
      <c r="EX24" s="65"/>
      <c r="EY24" s="66"/>
      <c r="EZ24" s="64"/>
      <c r="FA24" s="65"/>
      <c r="FB24" s="65"/>
      <c r="FC24" s="65"/>
      <c r="FD24" s="65"/>
      <c r="FE24" s="65"/>
      <c r="FF24" s="65"/>
      <c r="FG24" s="65"/>
      <c r="FH24" s="65"/>
      <c r="FI24" s="65"/>
      <c r="FJ24" s="65"/>
      <c r="FK24" s="65"/>
      <c r="FL24" s="65"/>
      <c r="FM24" s="65"/>
      <c r="FN24" s="65"/>
      <c r="FO24" s="65"/>
      <c r="FP24" s="65"/>
      <c r="FQ24" s="65"/>
      <c r="FR24" s="65"/>
      <c r="FS24" s="65"/>
      <c r="FT24" s="65"/>
      <c r="FU24" s="65"/>
      <c r="FV24" s="65"/>
      <c r="FW24" s="65"/>
      <c r="FX24" s="65"/>
      <c r="FY24" s="65"/>
      <c r="FZ24" s="65"/>
      <c r="GA24" s="65"/>
      <c r="GB24" s="65"/>
      <c r="GC24" s="66"/>
      <c r="GD24" s="64"/>
      <c r="GE24" s="65"/>
      <c r="GF24" s="65"/>
      <c r="GG24" s="65"/>
      <c r="GH24" s="65"/>
      <c r="GI24" s="65"/>
      <c r="GJ24" s="65"/>
      <c r="GK24" s="65"/>
      <c r="GL24" s="65"/>
      <c r="GM24" s="65"/>
      <c r="GN24" s="65"/>
      <c r="GO24" s="65"/>
      <c r="GP24" s="65"/>
      <c r="GQ24" s="65"/>
      <c r="GR24" s="65"/>
      <c r="GS24" s="65"/>
      <c r="GT24" s="65"/>
      <c r="GU24" s="65"/>
      <c r="GV24" s="65"/>
      <c r="GW24" s="65"/>
      <c r="GX24" s="65"/>
      <c r="GY24" s="65"/>
      <c r="GZ24" s="65"/>
      <c r="HA24" s="65"/>
      <c r="HB24" s="65"/>
      <c r="HC24" s="65"/>
      <c r="HD24" s="65"/>
      <c r="HE24" s="65"/>
      <c r="HF24" s="65"/>
      <c r="HG24" s="65"/>
      <c r="HH24" s="66"/>
      <c r="HI24" s="64"/>
      <c r="HJ24" s="65"/>
      <c r="HK24" s="65"/>
      <c r="HL24" s="65"/>
      <c r="HM24" s="65"/>
      <c r="HN24" s="65"/>
      <c r="HO24" s="65"/>
      <c r="HP24" s="65"/>
      <c r="HQ24" s="65"/>
      <c r="HR24" s="65"/>
      <c r="HS24" s="65"/>
      <c r="HT24" s="65"/>
      <c r="HU24" s="65"/>
      <c r="HV24" s="65"/>
      <c r="HW24" s="65"/>
      <c r="HX24" s="65"/>
      <c r="HY24" s="65"/>
      <c r="HZ24" s="65"/>
      <c r="IA24" s="65"/>
      <c r="IB24" s="65"/>
      <c r="IC24" s="65"/>
      <c r="ID24" s="65"/>
      <c r="IE24" s="65"/>
      <c r="IF24" s="65"/>
      <c r="IG24" s="65"/>
      <c r="IH24" s="65"/>
      <c r="II24" s="65"/>
      <c r="IJ24" s="65"/>
      <c r="IK24" s="65"/>
      <c r="IL24" s="65"/>
      <c r="IM24" s="66"/>
      <c r="IN24" s="64"/>
      <c r="IO24" s="65"/>
      <c r="IP24" s="65"/>
      <c r="IQ24" s="65"/>
      <c r="IR24" s="65"/>
      <c r="IS24" s="65"/>
      <c r="IT24" s="65"/>
      <c r="IU24" s="65"/>
      <c r="IV24" s="65"/>
      <c r="IW24" s="65"/>
      <c r="IX24" s="65"/>
      <c r="IY24" s="65"/>
      <c r="IZ24" s="65"/>
      <c r="JA24" s="65"/>
      <c r="JB24" s="65"/>
      <c r="JC24" s="65"/>
      <c r="JD24" s="65"/>
      <c r="JE24" s="65"/>
      <c r="JF24" s="65"/>
      <c r="JG24" s="65"/>
      <c r="JH24" s="65"/>
      <c r="JI24" s="65"/>
      <c r="JJ24" s="65"/>
      <c r="JK24" s="65"/>
      <c r="JL24" s="65"/>
      <c r="JM24" s="65"/>
      <c r="JN24" s="65"/>
      <c r="JO24" s="65"/>
      <c r="JP24" s="65"/>
      <c r="JQ24" s="66"/>
      <c r="JR24" s="64"/>
      <c r="JS24" s="65"/>
      <c r="JT24" s="65"/>
      <c r="JU24" s="65"/>
      <c r="JV24" s="65"/>
      <c r="JW24" s="65"/>
      <c r="JX24" s="65"/>
      <c r="JY24" s="65"/>
      <c r="JZ24" s="65"/>
      <c r="KA24" s="65"/>
      <c r="KB24" s="65"/>
      <c r="KC24" s="65"/>
      <c r="KD24" s="65"/>
      <c r="KE24" s="65"/>
      <c r="KF24" s="65"/>
      <c r="KG24" s="65"/>
      <c r="KH24" s="65"/>
      <c r="KI24" s="65"/>
      <c r="KJ24" s="65"/>
      <c r="KK24" s="65"/>
      <c r="KL24" s="65"/>
      <c r="KM24" s="65"/>
      <c r="KN24" s="65"/>
      <c r="KO24" s="65"/>
      <c r="KP24" s="65"/>
      <c r="KQ24" s="65"/>
      <c r="KR24" s="65"/>
      <c r="KS24" s="65"/>
      <c r="KT24" s="65"/>
      <c r="KU24" s="65"/>
      <c r="KV24" s="66"/>
      <c r="KW24" s="64"/>
      <c r="KX24" s="65"/>
      <c r="KY24" s="65"/>
      <c r="KZ24" s="65"/>
      <c r="LA24" s="65"/>
      <c r="LB24" s="65"/>
      <c r="LC24" s="65"/>
      <c r="LD24" s="65"/>
      <c r="LE24" s="65"/>
      <c r="LF24" s="65"/>
      <c r="LG24" s="65"/>
      <c r="LH24" s="65"/>
      <c r="LI24" s="65"/>
      <c r="LJ24" s="65"/>
      <c r="LK24" s="65"/>
      <c r="LL24" s="65"/>
      <c r="LM24" s="65"/>
      <c r="LN24" s="65"/>
      <c r="LO24" s="65"/>
      <c r="LP24" s="65"/>
      <c r="LQ24" s="65"/>
      <c r="LR24" s="65"/>
      <c r="LS24" s="65"/>
      <c r="LT24" s="65"/>
      <c r="LU24" s="65"/>
      <c r="LV24" s="65"/>
      <c r="LW24" s="65"/>
      <c r="LX24" s="65"/>
      <c r="LY24" s="65"/>
      <c r="LZ24" s="66"/>
      <c r="MA24" s="64"/>
      <c r="MB24" s="65"/>
      <c r="MC24" s="65"/>
      <c r="MD24" s="65"/>
      <c r="ME24" s="65"/>
      <c r="MF24" s="65"/>
      <c r="MG24" s="65"/>
      <c r="MH24" s="65"/>
      <c r="MI24" s="65"/>
      <c r="MJ24" s="65"/>
      <c r="MK24" s="65"/>
      <c r="ML24" s="65"/>
      <c r="MM24" s="65"/>
      <c r="MN24" s="65"/>
      <c r="MO24" s="65"/>
      <c r="MP24" s="65"/>
      <c r="MQ24" s="65"/>
      <c r="MR24" s="65"/>
      <c r="MS24" s="65"/>
      <c r="MT24" s="65"/>
      <c r="MU24" s="65"/>
      <c r="MV24" s="65"/>
      <c r="MW24" s="65"/>
      <c r="MX24" s="65"/>
      <c r="MY24" s="65"/>
      <c r="MZ24" s="65"/>
      <c r="NA24" s="65"/>
      <c r="NB24" s="65"/>
      <c r="NC24" s="65"/>
      <c r="ND24" s="65"/>
      <c r="NE24" s="66"/>
    </row>
    <row r="25" spans="1:369" x14ac:dyDescent="0.25">
      <c r="A25" s="61"/>
      <c r="B25" s="62"/>
      <c r="C25" s="63"/>
      <c r="D25" s="63"/>
      <c r="E25" s="64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6"/>
      <c r="AJ25" s="64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6"/>
      <c r="BL25" s="64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6"/>
      <c r="CQ25" s="64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6"/>
      <c r="DU25" s="64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5"/>
      <c r="ES25" s="65"/>
      <c r="ET25" s="65"/>
      <c r="EU25" s="65"/>
      <c r="EV25" s="65"/>
      <c r="EW25" s="65"/>
      <c r="EX25" s="65"/>
      <c r="EY25" s="66"/>
      <c r="EZ25" s="64"/>
      <c r="FA25" s="65"/>
      <c r="FB25" s="65"/>
      <c r="FC25" s="65"/>
      <c r="FD25" s="65"/>
      <c r="FE25" s="65"/>
      <c r="FF25" s="65"/>
      <c r="FG25" s="65"/>
      <c r="FH25" s="65"/>
      <c r="FI25" s="65"/>
      <c r="FJ25" s="65"/>
      <c r="FK25" s="65"/>
      <c r="FL25" s="65"/>
      <c r="FM25" s="65"/>
      <c r="FN25" s="65"/>
      <c r="FO25" s="65"/>
      <c r="FP25" s="65"/>
      <c r="FQ25" s="65"/>
      <c r="FR25" s="65"/>
      <c r="FS25" s="65"/>
      <c r="FT25" s="65"/>
      <c r="FU25" s="65"/>
      <c r="FV25" s="65"/>
      <c r="FW25" s="65"/>
      <c r="FX25" s="65"/>
      <c r="FY25" s="65"/>
      <c r="FZ25" s="65"/>
      <c r="GA25" s="65"/>
      <c r="GB25" s="65"/>
      <c r="GC25" s="66"/>
      <c r="GD25" s="64"/>
      <c r="GE25" s="65"/>
      <c r="GF25" s="65"/>
      <c r="GG25" s="65"/>
      <c r="GH25" s="65"/>
      <c r="GI25" s="65"/>
      <c r="GJ25" s="65"/>
      <c r="GK25" s="65"/>
      <c r="GL25" s="65"/>
      <c r="GM25" s="65"/>
      <c r="GN25" s="65"/>
      <c r="GO25" s="65"/>
      <c r="GP25" s="65"/>
      <c r="GQ25" s="65"/>
      <c r="GR25" s="65"/>
      <c r="GS25" s="65"/>
      <c r="GT25" s="65"/>
      <c r="GU25" s="65"/>
      <c r="GV25" s="65"/>
      <c r="GW25" s="65"/>
      <c r="GX25" s="65"/>
      <c r="GY25" s="65"/>
      <c r="GZ25" s="65"/>
      <c r="HA25" s="65"/>
      <c r="HB25" s="65"/>
      <c r="HC25" s="65"/>
      <c r="HD25" s="65"/>
      <c r="HE25" s="65"/>
      <c r="HF25" s="65"/>
      <c r="HG25" s="65"/>
      <c r="HH25" s="66"/>
      <c r="HI25" s="64"/>
      <c r="HJ25" s="65"/>
      <c r="HK25" s="65"/>
      <c r="HL25" s="65"/>
      <c r="HM25" s="65"/>
      <c r="HN25" s="65"/>
      <c r="HO25" s="65"/>
      <c r="HP25" s="65"/>
      <c r="HQ25" s="65"/>
      <c r="HR25" s="65"/>
      <c r="HS25" s="65"/>
      <c r="HT25" s="65"/>
      <c r="HU25" s="65"/>
      <c r="HV25" s="65"/>
      <c r="HW25" s="65"/>
      <c r="HX25" s="65"/>
      <c r="HY25" s="65"/>
      <c r="HZ25" s="65"/>
      <c r="IA25" s="65"/>
      <c r="IB25" s="65"/>
      <c r="IC25" s="65"/>
      <c r="ID25" s="65"/>
      <c r="IE25" s="65"/>
      <c r="IF25" s="65"/>
      <c r="IG25" s="65"/>
      <c r="IH25" s="65"/>
      <c r="II25" s="65"/>
      <c r="IJ25" s="65"/>
      <c r="IK25" s="65"/>
      <c r="IL25" s="65"/>
      <c r="IM25" s="66"/>
      <c r="IN25" s="64"/>
      <c r="IO25" s="65"/>
      <c r="IP25" s="65"/>
      <c r="IQ25" s="65"/>
      <c r="IR25" s="65"/>
      <c r="IS25" s="65"/>
      <c r="IT25" s="65"/>
      <c r="IU25" s="65"/>
      <c r="IV25" s="65"/>
      <c r="IW25" s="65"/>
      <c r="IX25" s="65"/>
      <c r="IY25" s="65"/>
      <c r="IZ25" s="65"/>
      <c r="JA25" s="65"/>
      <c r="JB25" s="65"/>
      <c r="JC25" s="65"/>
      <c r="JD25" s="65"/>
      <c r="JE25" s="65"/>
      <c r="JF25" s="65"/>
      <c r="JG25" s="65"/>
      <c r="JH25" s="65"/>
      <c r="JI25" s="65"/>
      <c r="JJ25" s="65"/>
      <c r="JK25" s="65"/>
      <c r="JL25" s="65"/>
      <c r="JM25" s="65"/>
      <c r="JN25" s="65"/>
      <c r="JO25" s="65"/>
      <c r="JP25" s="65"/>
      <c r="JQ25" s="66"/>
      <c r="JR25" s="64"/>
      <c r="JS25" s="65"/>
      <c r="JT25" s="65"/>
      <c r="JU25" s="65"/>
      <c r="JV25" s="65"/>
      <c r="JW25" s="65"/>
      <c r="JX25" s="65"/>
      <c r="JY25" s="65"/>
      <c r="JZ25" s="65"/>
      <c r="KA25" s="65"/>
      <c r="KB25" s="65"/>
      <c r="KC25" s="65"/>
      <c r="KD25" s="65"/>
      <c r="KE25" s="65"/>
      <c r="KF25" s="65"/>
      <c r="KG25" s="65"/>
      <c r="KH25" s="65"/>
      <c r="KI25" s="65"/>
      <c r="KJ25" s="65"/>
      <c r="KK25" s="65"/>
      <c r="KL25" s="65"/>
      <c r="KM25" s="65"/>
      <c r="KN25" s="65"/>
      <c r="KO25" s="65"/>
      <c r="KP25" s="65"/>
      <c r="KQ25" s="65"/>
      <c r="KR25" s="65"/>
      <c r="KS25" s="65"/>
      <c r="KT25" s="65"/>
      <c r="KU25" s="65"/>
      <c r="KV25" s="66"/>
      <c r="KW25" s="64"/>
      <c r="KX25" s="65"/>
      <c r="KY25" s="65"/>
      <c r="KZ25" s="65"/>
      <c r="LA25" s="65"/>
      <c r="LB25" s="65"/>
      <c r="LC25" s="65"/>
      <c r="LD25" s="65"/>
      <c r="LE25" s="65"/>
      <c r="LF25" s="65"/>
      <c r="LG25" s="65"/>
      <c r="LH25" s="65"/>
      <c r="LI25" s="65"/>
      <c r="LJ25" s="65"/>
      <c r="LK25" s="65"/>
      <c r="LL25" s="65"/>
      <c r="LM25" s="65"/>
      <c r="LN25" s="65"/>
      <c r="LO25" s="65"/>
      <c r="LP25" s="65"/>
      <c r="LQ25" s="65"/>
      <c r="LR25" s="65"/>
      <c r="LS25" s="65"/>
      <c r="LT25" s="65"/>
      <c r="LU25" s="65"/>
      <c r="LV25" s="65"/>
      <c r="LW25" s="65"/>
      <c r="LX25" s="65"/>
      <c r="LY25" s="65"/>
      <c r="LZ25" s="66"/>
      <c r="MA25" s="64"/>
      <c r="MB25" s="65"/>
      <c r="MC25" s="65"/>
      <c r="MD25" s="65"/>
      <c r="ME25" s="65"/>
      <c r="MF25" s="65"/>
      <c r="MG25" s="65"/>
      <c r="MH25" s="65"/>
      <c r="MI25" s="65"/>
      <c r="MJ25" s="65"/>
      <c r="MK25" s="65"/>
      <c r="ML25" s="65"/>
      <c r="MM25" s="65"/>
      <c r="MN25" s="65"/>
      <c r="MO25" s="65"/>
      <c r="MP25" s="65"/>
      <c r="MQ25" s="65"/>
      <c r="MR25" s="65"/>
      <c r="MS25" s="65"/>
      <c r="MT25" s="65"/>
      <c r="MU25" s="65"/>
      <c r="MV25" s="65"/>
      <c r="MW25" s="65"/>
      <c r="MX25" s="65"/>
      <c r="MY25" s="65"/>
      <c r="MZ25" s="65"/>
      <c r="NA25" s="65"/>
      <c r="NB25" s="65"/>
      <c r="NC25" s="65"/>
      <c r="ND25" s="65"/>
      <c r="NE25" s="66"/>
    </row>
    <row r="26" spans="1:369" x14ac:dyDescent="0.25">
      <c r="A26" s="55"/>
      <c r="B26" s="62"/>
      <c r="C26" s="63"/>
      <c r="D26" s="63"/>
      <c r="E26" s="64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6"/>
      <c r="AJ26" s="64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6"/>
      <c r="BL26" s="64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6"/>
      <c r="CQ26" s="64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  <c r="DM26" s="65"/>
      <c r="DN26" s="65"/>
      <c r="DO26" s="65"/>
      <c r="DP26" s="65"/>
      <c r="DQ26" s="65"/>
      <c r="DR26" s="65"/>
      <c r="DS26" s="65"/>
      <c r="DT26" s="66"/>
      <c r="DU26" s="64"/>
      <c r="DV26" s="65"/>
      <c r="DW26" s="65"/>
      <c r="DX26" s="65"/>
      <c r="DY26" s="65"/>
      <c r="DZ26" s="65"/>
      <c r="EA26" s="65"/>
      <c r="EB26" s="65"/>
      <c r="EC26" s="65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5"/>
      <c r="ER26" s="65"/>
      <c r="ES26" s="65"/>
      <c r="ET26" s="65"/>
      <c r="EU26" s="65"/>
      <c r="EV26" s="65"/>
      <c r="EW26" s="65"/>
      <c r="EX26" s="65"/>
      <c r="EY26" s="66"/>
      <c r="EZ26" s="64"/>
      <c r="FA26" s="65"/>
      <c r="FB26" s="65"/>
      <c r="FC26" s="65"/>
      <c r="FD26" s="65"/>
      <c r="FE26" s="65"/>
      <c r="FF26" s="65"/>
      <c r="FG26" s="65"/>
      <c r="FH26" s="65"/>
      <c r="FI26" s="65"/>
      <c r="FJ26" s="65"/>
      <c r="FK26" s="65"/>
      <c r="FL26" s="65"/>
      <c r="FM26" s="65"/>
      <c r="FN26" s="65"/>
      <c r="FO26" s="65"/>
      <c r="FP26" s="65"/>
      <c r="FQ26" s="65"/>
      <c r="FR26" s="65"/>
      <c r="FS26" s="65"/>
      <c r="FT26" s="65"/>
      <c r="FU26" s="65"/>
      <c r="FV26" s="65"/>
      <c r="FW26" s="65"/>
      <c r="FX26" s="65"/>
      <c r="FY26" s="65"/>
      <c r="FZ26" s="65"/>
      <c r="GA26" s="65"/>
      <c r="GB26" s="65"/>
      <c r="GC26" s="66"/>
      <c r="GD26" s="64"/>
      <c r="GE26" s="65"/>
      <c r="GF26" s="65"/>
      <c r="GG26" s="65"/>
      <c r="GH26" s="65"/>
      <c r="GI26" s="65"/>
      <c r="GJ26" s="65"/>
      <c r="GK26" s="65"/>
      <c r="GL26" s="65"/>
      <c r="GM26" s="65"/>
      <c r="GN26" s="65"/>
      <c r="GO26" s="65"/>
      <c r="GP26" s="65"/>
      <c r="GQ26" s="65"/>
      <c r="GR26" s="65"/>
      <c r="GS26" s="65"/>
      <c r="GT26" s="65"/>
      <c r="GU26" s="65"/>
      <c r="GV26" s="65"/>
      <c r="GW26" s="65"/>
      <c r="GX26" s="65"/>
      <c r="GY26" s="65"/>
      <c r="GZ26" s="65"/>
      <c r="HA26" s="65"/>
      <c r="HB26" s="65"/>
      <c r="HC26" s="65"/>
      <c r="HD26" s="65"/>
      <c r="HE26" s="65"/>
      <c r="HF26" s="65"/>
      <c r="HG26" s="65"/>
      <c r="HH26" s="66"/>
      <c r="HI26" s="64"/>
      <c r="HJ26" s="65"/>
      <c r="HK26" s="65"/>
      <c r="HL26" s="65"/>
      <c r="HM26" s="65"/>
      <c r="HN26" s="65"/>
      <c r="HO26" s="65"/>
      <c r="HP26" s="65"/>
      <c r="HQ26" s="65"/>
      <c r="HR26" s="65"/>
      <c r="HS26" s="65"/>
      <c r="HT26" s="65"/>
      <c r="HU26" s="65"/>
      <c r="HV26" s="65"/>
      <c r="HW26" s="65"/>
      <c r="HX26" s="65"/>
      <c r="HY26" s="65"/>
      <c r="HZ26" s="65"/>
      <c r="IA26" s="65"/>
      <c r="IB26" s="65"/>
      <c r="IC26" s="65"/>
      <c r="ID26" s="65"/>
      <c r="IE26" s="65"/>
      <c r="IF26" s="65"/>
      <c r="IG26" s="65"/>
      <c r="IH26" s="65"/>
      <c r="II26" s="65"/>
      <c r="IJ26" s="65"/>
      <c r="IK26" s="65"/>
      <c r="IL26" s="65"/>
      <c r="IM26" s="66"/>
      <c r="IN26" s="64"/>
      <c r="IO26" s="65"/>
      <c r="IP26" s="65"/>
      <c r="IQ26" s="65"/>
      <c r="IR26" s="65"/>
      <c r="IS26" s="65"/>
      <c r="IT26" s="65"/>
      <c r="IU26" s="65"/>
      <c r="IV26" s="65"/>
      <c r="IW26" s="65"/>
      <c r="IX26" s="65"/>
      <c r="IY26" s="65"/>
      <c r="IZ26" s="65"/>
      <c r="JA26" s="65"/>
      <c r="JB26" s="65"/>
      <c r="JC26" s="65"/>
      <c r="JD26" s="65"/>
      <c r="JE26" s="65"/>
      <c r="JF26" s="65"/>
      <c r="JG26" s="65"/>
      <c r="JH26" s="65"/>
      <c r="JI26" s="65"/>
      <c r="JJ26" s="65"/>
      <c r="JK26" s="65"/>
      <c r="JL26" s="65"/>
      <c r="JM26" s="65"/>
      <c r="JN26" s="65"/>
      <c r="JO26" s="65"/>
      <c r="JP26" s="65"/>
      <c r="JQ26" s="66"/>
      <c r="JR26" s="64"/>
      <c r="JS26" s="65"/>
      <c r="JT26" s="65"/>
      <c r="JU26" s="65"/>
      <c r="JV26" s="65"/>
      <c r="JW26" s="65"/>
      <c r="JX26" s="65"/>
      <c r="JY26" s="65"/>
      <c r="JZ26" s="65"/>
      <c r="KA26" s="65"/>
      <c r="KB26" s="65"/>
      <c r="KC26" s="65"/>
      <c r="KD26" s="65"/>
      <c r="KE26" s="65"/>
      <c r="KF26" s="65"/>
      <c r="KG26" s="65"/>
      <c r="KH26" s="65"/>
      <c r="KI26" s="65"/>
      <c r="KJ26" s="65"/>
      <c r="KK26" s="65"/>
      <c r="KL26" s="65"/>
      <c r="KM26" s="65"/>
      <c r="KN26" s="65"/>
      <c r="KO26" s="65"/>
      <c r="KP26" s="65"/>
      <c r="KQ26" s="65"/>
      <c r="KR26" s="65"/>
      <c r="KS26" s="65"/>
      <c r="KT26" s="65"/>
      <c r="KU26" s="65"/>
      <c r="KV26" s="66"/>
      <c r="KW26" s="64"/>
      <c r="KX26" s="65"/>
      <c r="KY26" s="65"/>
      <c r="KZ26" s="65"/>
      <c r="LA26" s="65"/>
      <c r="LB26" s="65"/>
      <c r="LC26" s="65"/>
      <c r="LD26" s="65"/>
      <c r="LE26" s="65"/>
      <c r="LF26" s="65"/>
      <c r="LG26" s="65"/>
      <c r="LH26" s="65"/>
      <c r="LI26" s="65"/>
      <c r="LJ26" s="65"/>
      <c r="LK26" s="65"/>
      <c r="LL26" s="65"/>
      <c r="LM26" s="65"/>
      <c r="LN26" s="65"/>
      <c r="LO26" s="65"/>
      <c r="LP26" s="65"/>
      <c r="LQ26" s="65"/>
      <c r="LR26" s="65"/>
      <c r="LS26" s="65"/>
      <c r="LT26" s="65"/>
      <c r="LU26" s="65"/>
      <c r="LV26" s="65"/>
      <c r="LW26" s="65"/>
      <c r="LX26" s="65"/>
      <c r="LY26" s="65"/>
      <c r="LZ26" s="66"/>
      <c r="MA26" s="64"/>
      <c r="MB26" s="65"/>
      <c r="MC26" s="65"/>
      <c r="MD26" s="65"/>
      <c r="ME26" s="65"/>
      <c r="MF26" s="65"/>
      <c r="MG26" s="65"/>
      <c r="MH26" s="65"/>
      <c r="MI26" s="65"/>
      <c r="MJ26" s="65"/>
      <c r="MK26" s="65"/>
      <c r="ML26" s="65"/>
      <c r="MM26" s="65"/>
      <c r="MN26" s="65"/>
      <c r="MO26" s="65"/>
      <c r="MP26" s="65"/>
      <c r="MQ26" s="65"/>
      <c r="MR26" s="65"/>
      <c r="MS26" s="65"/>
      <c r="MT26" s="65"/>
      <c r="MU26" s="65"/>
      <c r="MV26" s="65"/>
      <c r="MW26" s="65"/>
      <c r="MX26" s="65"/>
      <c r="MY26" s="65"/>
      <c r="MZ26" s="65"/>
      <c r="NA26" s="65"/>
      <c r="NB26" s="65"/>
      <c r="NC26" s="65"/>
      <c r="ND26" s="65"/>
      <c r="NE26" s="66"/>
    </row>
    <row r="27" spans="1:369" x14ac:dyDescent="0.25">
      <c r="A27" s="61"/>
      <c r="B27" s="67"/>
      <c r="C27" s="68"/>
      <c r="D27" s="63"/>
      <c r="E27" s="69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1"/>
      <c r="AJ27" s="69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1"/>
      <c r="BL27" s="69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  <c r="CP27" s="71"/>
      <c r="CQ27" s="69"/>
      <c r="CR27" s="70"/>
      <c r="CS27" s="70"/>
      <c r="CT27" s="70"/>
      <c r="CU27" s="70"/>
      <c r="CV27" s="70"/>
      <c r="CW27" s="70"/>
      <c r="CX27" s="70"/>
      <c r="CY27" s="70"/>
      <c r="CZ27" s="70"/>
      <c r="DA27" s="70"/>
      <c r="DB27" s="70"/>
      <c r="DC27" s="70"/>
      <c r="DD27" s="70"/>
      <c r="DE27" s="70"/>
      <c r="DF27" s="70"/>
      <c r="DG27" s="70"/>
      <c r="DH27" s="70"/>
      <c r="DI27" s="70"/>
      <c r="DJ27" s="70"/>
      <c r="DK27" s="70"/>
      <c r="DL27" s="70"/>
      <c r="DM27" s="70"/>
      <c r="DN27" s="70"/>
      <c r="DO27" s="70"/>
      <c r="DP27" s="70"/>
      <c r="DQ27" s="70"/>
      <c r="DR27" s="70"/>
      <c r="DS27" s="70"/>
      <c r="DT27" s="71"/>
      <c r="DU27" s="69"/>
      <c r="DV27" s="70"/>
      <c r="DW27" s="70"/>
      <c r="DX27" s="70"/>
      <c r="DY27" s="70"/>
      <c r="DZ27" s="70"/>
      <c r="EA27" s="70"/>
      <c r="EB27" s="70"/>
      <c r="EC27" s="70"/>
      <c r="ED27" s="70"/>
      <c r="EE27" s="70"/>
      <c r="EF27" s="70"/>
      <c r="EG27" s="70"/>
      <c r="EH27" s="70"/>
      <c r="EI27" s="70"/>
      <c r="EJ27" s="70"/>
      <c r="EK27" s="70"/>
      <c r="EL27" s="70"/>
      <c r="EM27" s="70"/>
      <c r="EN27" s="70"/>
      <c r="EO27" s="70"/>
      <c r="EP27" s="70"/>
      <c r="EQ27" s="70"/>
      <c r="ER27" s="70"/>
      <c r="ES27" s="70"/>
      <c r="ET27" s="70"/>
      <c r="EU27" s="70"/>
      <c r="EV27" s="70"/>
      <c r="EW27" s="70"/>
      <c r="EX27" s="70"/>
      <c r="EY27" s="71"/>
      <c r="EZ27" s="69"/>
      <c r="FA27" s="70"/>
      <c r="FB27" s="70"/>
      <c r="FC27" s="70"/>
      <c r="FD27" s="70"/>
      <c r="FE27" s="70"/>
      <c r="FF27" s="70"/>
      <c r="FG27" s="70"/>
      <c r="FH27" s="70"/>
      <c r="FI27" s="70"/>
      <c r="FJ27" s="70"/>
      <c r="FK27" s="70"/>
      <c r="FL27" s="70"/>
      <c r="FM27" s="70"/>
      <c r="FN27" s="70"/>
      <c r="FO27" s="70"/>
      <c r="FP27" s="70"/>
      <c r="FQ27" s="70"/>
      <c r="FR27" s="70"/>
      <c r="FS27" s="70"/>
      <c r="FT27" s="70"/>
      <c r="FU27" s="70"/>
      <c r="FV27" s="70"/>
      <c r="FW27" s="70"/>
      <c r="FX27" s="70"/>
      <c r="FY27" s="70"/>
      <c r="FZ27" s="70"/>
      <c r="GA27" s="70"/>
      <c r="GB27" s="70"/>
      <c r="GC27" s="71"/>
      <c r="GD27" s="69"/>
      <c r="GE27" s="70"/>
      <c r="GF27" s="70"/>
      <c r="GG27" s="70"/>
      <c r="GH27" s="70"/>
      <c r="GI27" s="70"/>
      <c r="GJ27" s="70"/>
      <c r="GK27" s="70"/>
      <c r="GL27" s="70"/>
      <c r="GM27" s="70"/>
      <c r="GN27" s="70"/>
      <c r="GO27" s="70"/>
      <c r="GP27" s="70"/>
      <c r="GQ27" s="70"/>
      <c r="GR27" s="70"/>
      <c r="GS27" s="70"/>
      <c r="GT27" s="70"/>
      <c r="GU27" s="70"/>
      <c r="GV27" s="70"/>
      <c r="GW27" s="70"/>
      <c r="GX27" s="70"/>
      <c r="GY27" s="70"/>
      <c r="GZ27" s="70"/>
      <c r="HA27" s="70"/>
      <c r="HB27" s="70"/>
      <c r="HC27" s="70"/>
      <c r="HD27" s="70"/>
      <c r="HE27" s="70"/>
      <c r="HF27" s="70"/>
      <c r="HG27" s="70"/>
      <c r="HH27" s="71"/>
      <c r="HI27" s="69"/>
      <c r="HJ27" s="70"/>
      <c r="HK27" s="70"/>
      <c r="HL27" s="70"/>
      <c r="HM27" s="70"/>
      <c r="HN27" s="70"/>
      <c r="HO27" s="70"/>
      <c r="HP27" s="70"/>
      <c r="HQ27" s="70"/>
      <c r="HR27" s="70"/>
      <c r="HS27" s="70"/>
      <c r="HT27" s="70"/>
      <c r="HU27" s="70"/>
      <c r="HV27" s="70"/>
      <c r="HW27" s="70"/>
      <c r="HX27" s="70"/>
      <c r="HY27" s="70"/>
      <c r="HZ27" s="70"/>
      <c r="IA27" s="70"/>
      <c r="IB27" s="70"/>
      <c r="IC27" s="70"/>
      <c r="ID27" s="70"/>
      <c r="IE27" s="70"/>
      <c r="IF27" s="70"/>
      <c r="IG27" s="70"/>
      <c r="IH27" s="70"/>
      <c r="II27" s="70"/>
      <c r="IJ27" s="70"/>
      <c r="IK27" s="70"/>
      <c r="IL27" s="70"/>
      <c r="IM27" s="71"/>
      <c r="IN27" s="69"/>
      <c r="IO27" s="70"/>
      <c r="IP27" s="70"/>
      <c r="IQ27" s="70"/>
      <c r="IR27" s="70"/>
      <c r="IS27" s="70"/>
      <c r="IT27" s="70"/>
      <c r="IU27" s="70"/>
      <c r="IV27" s="70"/>
      <c r="IW27" s="70"/>
      <c r="IX27" s="70"/>
      <c r="IY27" s="70"/>
      <c r="IZ27" s="70"/>
      <c r="JA27" s="70"/>
      <c r="JB27" s="70"/>
      <c r="JC27" s="70"/>
      <c r="JD27" s="70"/>
      <c r="JE27" s="70"/>
      <c r="JF27" s="70"/>
      <c r="JG27" s="70"/>
      <c r="JH27" s="70"/>
      <c r="JI27" s="70"/>
      <c r="JJ27" s="70"/>
      <c r="JK27" s="70"/>
      <c r="JL27" s="70"/>
      <c r="JM27" s="70"/>
      <c r="JN27" s="70"/>
      <c r="JO27" s="70"/>
      <c r="JP27" s="70"/>
      <c r="JQ27" s="71"/>
      <c r="JR27" s="69"/>
      <c r="JS27" s="70"/>
      <c r="JT27" s="70"/>
      <c r="JU27" s="70"/>
      <c r="JV27" s="70"/>
      <c r="JW27" s="70"/>
      <c r="JX27" s="70"/>
      <c r="JY27" s="70"/>
      <c r="JZ27" s="70"/>
      <c r="KA27" s="70"/>
      <c r="KB27" s="70"/>
      <c r="KC27" s="70"/>
      <c r="KD27" s="70"/>
      <c r="KE27" s="70"/>
      <c r="KF27" s="70"/>
      <c r="KG27" s="70"/>
      <c r="KH27" s="70"/>
      <c r="KI27" s="70"/>
      <c r="KJ27" s="70"/>
      <c r="KK27" s="70"/>
      <c r="KL27" s="70"/>
      <c r="KM27" s="70"/>
      <c r="KN27" s="70"/>
      <c r="KO27" s="70"/>
      <c r="KP27" s="70"/>
      <c r="KQ27" s="70"/>
      <c r="KR27" s="70"/>
      <c r="KS27" s="70"/>
      <c r="KT27" s="70"/>
      <c r="KU27" s="70"/>
      <c r="KV27" s="71"/>
      <c r="KW27" s="69"/>
      <c r="KX27" s="70"/>
      <c r="KY27" s="70"/>
      <c r="KZ27" s="70"/>
      <c r="LA27" s="70"/>
      <c r="LB27" s="70"/>
      <c r="LC27" s="70"/>
      <c r="LD27" s="70"/>
      <c r="LE27" s="70"/>
      <c r="LF27" s="70"/>
      <c r="LG27" s="70"/>
      <c r="LH27" s="70"/>
      <c r="LI27" s="70"/>
      <c r="LJ27" s="70"/>
      <c r="LK27" s="70"/>
      <c r="LL27" s="70"/>
      <c r="LM27" s="70"/>
      <c r="LN27" s="70"/>
      <c r="LO27" s="70"/>
      <c r="LP27" s="70"/>
      <c r="LQ27" s="70"/>
      <c r="LR27" s="70"/>
      <c r="LS27" s="70"/>
      <c r="LT27" s="70"/>
      <c r="LU27" s="70"/>
      <c r="LV27" s="70"/>
      <c r="LW27" s="70"/>
      <c r="LX27" s="70"/>
      <c r="LY27" s="70"/>
      <c r="LZ27" s="71"/>
      <c r="MA27" s="69"/>
      <c r="MB27" s="70"/>
      <c r="MC27" s="70"/>
      <c r="MD27" s="70"/>
      <c r="ME27" s="70"/>
      <c r="MF27" s="70"/>
      <c r="MG27" s="70"/>
      <c r="MH27" s="70"/>
      <c r="MI27" s="70"/>
      <c r="MJ27" s="70"/>
      <c r="MK27" s="70"/>
      <c r="ML27" s="70"/>
      <c r="MM27" s="70"/>
      <c r="MN27" s="70"/>
      <c r="MO27" s="70"/>
      <c r="MP27" s="70"/>
      <c r="MQ27" s="70"/>
      <c r="MR27" s="70"/>
      <c r="MS27" s="70"/>
      <c r="MT27" s="70"/>
      <c r="MU27" s="70"/>
      <c r="MV27" s="70"/>
      <c r="MW27" s="70"/>
      <c r="MX27" s="70"/>
      <c r="MY27" s="70"/>
      <c r="MZ27" s="70"/>
      <c r="NA27" s="70"/>
      <c r="NB27" s="70"/>
      <c r="NC27" s="70"/>
      <c r="ND27" s="70"/>
      <c r="NE27" s="71"/>
    </row>
    <row r="28" spans="1:369" ht="15.75" thickBot="1" x14ac:dyDescent="0.3">
      <c r="A28" s="55"/>
      <c r="B28" s="72"/>
      <c r="C28" s="73"/>
      <c r="D28" s="73"/>
      <c r="E28" s="74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6"/>
      <c r="AJ28" s="74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6"/>
      <c r="BL28" s="74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6"/>
      <c r="CQ28" s="74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5"/>
      <c r="DG28" s="75"/>
      <c r="DH28" s="75"/>
      <c r="DI28" s="75"/>
      <c r="DJ28" s="75"/>
      <c r="DK28" s="75"/>
      <c r="DL28" s="75"/>
      <c r="DM28" s="75"/>
      <c r="DN28" s="75"/>
      <c r="DO28" s="75"/>
      <c r="DP28" s="75"/>
      <c r="DQ28" s="75"/>
      <c r="DR28" s="75"/>
      <c r="DS28" s="75"/>
      <c r="DT28" s="76"/>
      <c r="DU28" s="74"/>
      <c r="DV28" s="75"/>
      <c r="DW28" s="75"/>
      <c r="DX28" s="75"/>
      <c r="DY28" s="75"/>
      <c r="DZ28" s="75"/>
      <c r="EA28" s="75"/>
      <c r="EB28" s="75"/>
      <c r="EC28" s="75"/>
      <c r="ED28" s="75"/>
      <c r="EE28" s="75"/>
      <c r="EF28" s="75"/>
      <c r="EG28" s="75"/>
      <c r="EH28" s="75"/>
      <c r="EI28" s="75"/>
      <c r="EJ28" s="75"/>
      <c r="EK28" s="75"/>
      <c r="EL28" s="75"/>
      <c r="EM28" s="75"/>
      <c r="EN28" s="75"/>
      <c r="EO28" s="75"/>
      <c r="EP28" s="75"/>
      <c r="EQ28" s="75"/>
      <c r="ER28" s="75"/>
      <c r="ES28" s="75"/>
      <c r="ET28" s="75"/>
      <c r="EU28" s="75"/>
      <c r="EV28" s="75"/>
      <c r="EW28" s="75"/>
      <c r="EX28" s="75"/>
      <c r="EY28" s="76"/>
      <c r="EZ28" s="74"/>
      <c r="FA28" s="75"/>
      <c r="FB28" s="75"/>
      <c r="FC28" s="75"/>
      <c r="FD28" s="75"/>
      <c r="FE28" s="75"/>
      <c r="FF28" s="75"/>
      <c r="FG28" s="75"/>
      <c r="FH28" s="75"/>
      <c r="FI28" s="75"/>
      <c r="FJ28" s="75"/>
      <c r="FK28" s="75"/>
      <c r="FL28" s="75"/>
      <c r="FM28" s="75"/>
      <c r="FN28" s="75"/>
      <c r="FO28" s="75"/>
      <c r="FP28" s="75"/>
      <c r="FQ28" s="75"/>
      <c r="FR28" s="75"/>
      <c r="FS28" s="75"/>
      <c r="FT28" s="75"/>
      <c r="FU28" s="75"/>
      <c r="FV28" s="75"/>
      <c r="FW28" s="75"/>
      <c r="FX28" s="75"/>
      <c r="FY28" s="75"/>
      <c r="FZ28" s="75"/>
      <c r="GA28" s="75"/>
      <c r="GB28" s="75"/>
      <c r="GC28" s="76"/>
      <c r="GD28" s="74"/>
      <c r="GE28" s="75"/>
      <c r="GF28" s="75"/>
      <c r="GG28" s="75"/>
      <c r="GH28" s="75"/>
      <c r="GI28" s="75"/>
      <c r="GJ28" s="75"/>
      <c r="GK28" s="75"/>
      <c r="GL28" s="75"/>
      <c r="GM28" s="75"/>
      <c r="GN28" s="75"/>
      <c r="GO28" s="75"/>
      <c r="GP28" s="75"/>
      <c r="GQ28" s="75"/>
      <c r="GR28" s="75"/>
      <c r="GS28" s="75"/>
      <c r="GT28" s="75"/>
      <c r="GU28" s="75"/>
      <c r="GV28" s="75"/>
      <c r="GW28" s="75"/>
      <c r="GX28" s="75"/>
      <c r="GY28" s="75"/>
      <c r="GZ28" s="75"/>
      <c r="HA28" s="75"/>
      <c r="HB28" s="75"/>
      <c r="HC28" s="75"/>
      <c r="HD28" s="75"/>
      <c r="HE28" s="75"/>
      <c r="HF28" s="75"/>
      <c r="HG28" s="75"/>
      <c r="HH28" s="76"/>
      <c r="HI28" s="74"/>
      <c r="HJ28" s="75"/>
      <c r="HK28" s="75"/>
      <c r="HL28" s="75"/>
      <c r="HM28" s="75"/>
      <c r="HN28" s="75"/>
      <c r="HO28" s="75"/>
      <c r="HP28" s="75"/>
      <c r="HQ28" s="75"/>
      <c r="HR28" s="75"/>
      <c r="HS28" s="75"/>
      <c r="HT28" s="75"/>
      <c r="HU28" s="75"/>
      <c r="HV28" s="75"/>
      <c r="HW28" s="75"/>
      <c r="HX28" s="75"/>
      <c r="HY28" s="75"/>
      <c r="HZ28" s="75"/>
      <c r="IA28" s="75"/>
      <c r="IB28" s="75"/>
      <c r="IC28" s="75"/>
      <c r="ID28" s="75"/>
      <c r="IE28" s="75"/>
      <c r="IF28" s="75"/>
      <c r="IG28" s="75"/>
      <c r="IH28" s="75"/>
      <c r="II28" s="75"/>
      <c r="IJ28" s="75"/>
      <c r="IK28" s="75"/>
      <c r="IL28" s="75"/>
      <c r="IM28" s="76"/>
      <c r="IN28" s="74"/>
      <c r="IO28" s="75"/>
      <c r="IP28" s="75"/>
      <c r="IQ28" s="75"/>
      <c r="IR28" s="75"/>
      <c r="IS28" s="75"/>
      <c r="IT28" s="75"/>
      <c r="IU28" s="75"/>
      <c r="IV28" s="75"/>
      <c r="IW28" s="75"/>
      <c r="IX28" s="75"/>
      <c r="IY28" s="75"/>
      <c r="IZ28" s="75"/>
      <c r="JA28" s="75"/>
      <c r="JB28" s="75"/>
      <c r="JC28" s="75"/>
      <c r="JD28" s="75"/>
      <c r="JE28" s="75"/>
      <c r="JF28" s="75"/>
      <c r="JG28" s="75"/>
      <c r="JH28" s="75"/>
      <c r="JI28" s="75"/>
      <c r="JJ28" s="75"/>
      <c r="JK28" s="75"/>
      <c r="JL28" s="75"/>
      <c r="JM28" s="75"/>
      <c r="JN28" s="75"/>
      <c r="JO28" s="75"/>
      <c r="JP28" s="75"/>
      <c r="JQ28" s="76"/>
      <c r="JR28" s="74"/>
      <c r="JS28" s="75"/>
      <c r="JT28" s="75"/>
      <c r="JU28" s="75"/>
      <c r="JV28" s="75"/>
      <c r="JW28" s="75"/>
      <c r="JX28" s="75"/>
      <c r="JY28" s="75"/>
      <c r="JZ28" s="75"/>
      <c r="KA28" s="75"/>
      <c r="KB28" s="75"/>
      <c r="KC28" s="75"/>
      <c r="KD28" s="75"/>
      <c r="KE28" s="75"/>
      <c r="KF28" s="75"/>
      <c r="KG28" s="75"/>
      <c r="KH28" s="75"/>
      <c r="KI28" s="75"/>
      <c r="KJ28" s="75"/>
      <c r="KK28" s="75"/>
      <c r="KL28" s="75"/>
      <c r="KM28" s="75"/>
      <c r="KN28" s="75"/>
      <c r="KO28" s="75"/>
      <c r="KP28" s="75"/>
      <c r="KQ28" s="75"/>
      <c r="KR28" s="75"/>
      <c r="KS28" s="75"/>
      <c r="KT28" s="75"/>
      <c r="KU28" s="75"/>
      <c r="KV28" s="76"/>
      <c r="KW28" s="74"/>
      <c r="KX28" s="75"/>
      <c r="KY28" s="75"/>
      <c r="KZ28" s="75"/>
      <c r="LA28" s="75"/>
      <c r="LB28" s="75"/>
      <c r="LC28" s="75"/>
      <c r="LD28" s="75"/>
      <c r="LE28" s="75"/>
      <c r="LF28" s="75"/>
      <c r="LG28" s="75"/>
      <c r="LH28" s="75"/>
      <c r="LI28" s="75"/>
      <c r="LJ28" s="75"/>
      <c r="LK28" s="75"/>
      <c r="LL28" s="75"/>
      <c r="LM28" s="75"/>
      <c r="LN28" s="75"/>
      <c r="LO28" s="75"/>
      <c r="LP28" s="75"/>
      <c r="LQ28" s="75"/>
      <c r="LR28" s="75"/>
      <c r="LS28" s="75"/>
      <c r="LT28" s="75"/>
      <c r="LU28" s="75"/>
      <c r="LV28" s="75"/>
      <c r="LW28" s="75"/>
      <c r="LX28" s="75"/>
      <c r="LY28" s="75"/>
      <c r="LZ28" s="76"/>
      <c r="MA28" s="74"/>
      <c r="MB28" s="75"/>
      <c r="MC28" s="75"/>
      <c r="MD28" s="75"/>
      <c r="ME28" s="75"/>
      <c r="MF28" s="75"/>
      <c r="MG28" s="75"/>
      <c r="MH28" s="75"/>
      <c r="MI28" s="75"/>
      <c r="MJ28" s="75"/>
      <c r="MK28" s="75"/>
      <c r="ML28" s="75"/>
      <c r="MM28" s="75"/>
      <c r="MN28" s="75"/>
      <c r="MO28" s="75"/>
      <c r="MP28" s="75"/>
      <c r="MQ28" s="75"/>
      <c r="MR28" s="75"/>
      <c r="MS28" s="75"/>
      <c r="MT28" s="75"/>
      <c r="MU28" s="75"/>
      <c r="MV28" s="75"/>
      <c r="MW28" s="75"/>
      <c r="MX28" s="75"/>
      <c r="MY28" s="75"/>
      <c r="MZ28" s="75"/>
      <c r="NA28" s="75"/>
      <c r="NB28" s="75"/>
      <c r="NC28" s="75"/>
      <c r="ND28" s="75"/>
      <c r="NE28" s="76"/>
    </row>
    <row r="29" spans="1:369" x14ac:dyDescent="0.25"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  <c r="FP29" s="49"/>
      <c r="FQ29" s="49"/>
      <c r="FR29" s="49"/>
      <c r="FS29" s="49"/>
      <c r="FT29" s="49"/>
      <c r="FU29" s="49"/>
      <c r="FV29" s="49"/>
      <c r="FW29" s="49"/>
      <c r="FX29" s="49"/>
      <c r="FY29" s="49"/>
      <c r="FZ29" s="49"/>
      <c r="GA29" s="49"/>
      <c r="GB29" s="49"/>
      <c r="GC29" s="49"/>
      <c r="GD29" s="49"/>
      <c r="GE29" s="49"/>
      <c r="GF29" s="49"/>
      <c r="GG29" s="49"/>
      <c r="GH29" s="49"/>
      <c r="GI29" s="49"/>
      <c r="GJ29" s="49"/>
      <c r="GK29" s="49"/>
      <c r="GL29" s="49"/>
      <c r="GM29" s="49"/>
      <c r="GN29" s="49"/>
      <c r="GO29" s="49"/>
      <c r="GP29" s="49"/>
      <c r="GQ29" s="49"/>
      <c r="GR29" s="49"/>
      <c r="GS29" s="49"/>
      <c r="GT29" s="49"/>
      <c r="GU29" s="49"/>
      <c r="GV29" s="49"/>
      <c r="GW29" s="49"/>
      <c r="GX29" s="49"/>
      <c r="GY29" s="49"/>
      <c r="GZ29" s="49"/>
      <c r="HA29" s="49"/>
      <c r="HB29" s="49"/>
      <c r="HC29" s="49"/>
      <c r="HD29" s="49"/>
      <c r="HE29" s="49"/>
      <c r="HF29" s="49"/>
      <c r="HG29" s="49"/>
      <c r="HH29" s="49"/>
      <c r="HI29" s="49"/>
      <c r="HJ29" s="49"/>
      <c r="HK29" s="49"/>
      <c r="HL29" s="49"/>
      <c r="HM29" s="49"/>
      <c r="HN29" s="49"/>
      <c r="HO29" s="49"/>
      <c r="HP29" s="49"/>
      <c r="HQ29" s="49"/>
      <c r="HR29" s="49"/>
      <c r="HS29" s="49"/>
      <c r="HT29" s="49"/>
      <c r="HU29" s="49"/>
      <c r="HV29" s="49"/>
      <c r="HW29" s="49"/>
      <c r="HX29" s="49"/>
      <c r="HY29" s="49"/>
      <c r="HZ29" s="49"/>
      <c r="IA29" s="49"/>
      <c r="IB29" s="49"/>
      <c r="IC29" s="49"/>
      <c r="ID29" s="49"/>
      <c r="IE29" s="49"/>
      <c r="IF29" s="49"/>
      <c r="IG29" s="49"/>
      <c r="IH29" s="49"/>
      <c r="II29" s="49"/>
      <c r="IJ29" s="49"/>
      <c r="IK29" s="49"/>
      <c r="IL29" s="49"/>
      <c r="IM29" s="49"/>
      <c r="IN29" s="49"/>
      <c r="IO29" s="49"/>
      <c r="IP29" s="49"/>
      <c r="IQ29" s="49"/>
      <c r="IR29" s="49"/>
      <c r="IS29" s="49"/>
      <c r="IT29" s="49"/>
      <c r="IU29" s="49"/>
      <c r="IV29" s="49"/>
      <c r="IW29" s="49"/>
      <c r="IX29" s="49"/>
      <c r="IY29" s="49"/>
      <c r="IZ29" s="49"/>
      <c r="JA29" s="49"/>
      <c r="JB29" s="49"/>
      <c r="JC29" s="49"/>
      <c r="JD29" s="49"/>
      <c r="JE29" s="49"/>
      <c r="JF29" s="49"/>
      <c r="JG29" s="49"/>
      <c r="JH29" s="49"/>
      <c r="JI29" s="49"/>
      <c r="JJ29" s="49"/>
      <c r="JK29" s="49"/>
      <c r="JL29" s="49"/>
      <c r="JM29" s="49"/>
      <c r="JN29" s="49"/>
      <c r="JO29" s="49"/>
      <c r="JP29" s="49"/>
      <c r="JQ29" s="49"/>
      <c r="JR29" s="49"/>
      <c r="JS29" s="49"/>
      <c r="JT29" s="49"/>
      <c r="JU29" s="49"/>
      <c r="JV29" s="49"/>
      <c r="JW29" s="49"/>
      <c r="JX29" s="49"/>
      <c r="JY29" s="49"/>
      <c r="JZ29" s="49"/>
      <c r="KA29" s="49"/>
      <c r="KB29" s="49"/>
      <c r="KC29" s="49"/>
      <c r="KD29" s="49"/>
      <c r="KE29" s="49"/>
      <c r="KF29" s="49"/>
      <c r="KG29" s="49"/>
      <c r="KH29" s="49"/>
      <c r="KI29" s="49"/>
      <c r="KJ29" s="49"/>
      <c r="KK29" s="49"/>
      <c r="KL29" s="49"/>
      <c r="KM29" s="49"/>
      <c r="KN29" s="49"/>
      <c r="KO29" s="49"/>
      <c r="KP29" s="49"/>
      <c r="KQ29" s="49"/>
      <c r="KR29" s="49"/>
      <c r="KS29" s="49"/>
      <c r="KT29" s="49"/>
      <c r="KU29" s="49"/>
      <c r="KV29" s="49"/>
      <c r="KW29" s="49"/>
      <c r="KX29" s="49"/>
      <c r="KY29" s="49"/>
      <c r="KZ29" s="49"/>
      <c r="LA29" s="49"/>
      <c r="LB29" s="49"/>
      <c r="LC29" s="49"/>
      <c r="LD29" s="49"/>
      <c r="LE29" s="49"/>
      <c r="LF29" s="49"/>
      <c r="LG29" s="49"/>
      <c r="LH29" s="49"/>
      <c r="LI29" s="49"/>
      <c r="LJ29" s="49"/>
      <c r="LK29" s="49"/>
      <c r="LL29" s="49"/>
      <c r="LM29" s="49"/>
      <c r="LN29" s="49"/>
      <c r="LO29" s="49"/>
      <c r="LP29" s="49"/>
      <c r="LQ29" s="49"/>
      <c r="LR29" s="49"/>
      <c r="LS29" s="49"/>
      <c r="LT29" s="49"/>
      <c r="LU29" s="49"/>
      <c r="LV29" s="49"/>
      <c r="LW29" s="49"/>
      <c r="LX29" s="49"/>
      <c r="LY29" s="49"/>
      <c r="LZ29" s="49"/>
      <c r="MA29" s="49"/>
      <c r="MB29" s="49"/>
      <c r="MC29" s="49"/>
      <c r="MD29" s="49"/>
      <c r="ME29" s="49"/>
      <c r="MF29" s="49"/>
      <c r="MG29" s="49"/>
      <c r="MH29" s="49"/>
      <c r="MI29" s="49"/>
      <c r="MJ29" s="49"/>
      <c r="MK29" s="49"/>
      <c r="ML29" s="49"/>
      <c r="MM29" s="49"/>
      <c r="MN29" s="49"/>
      <c r="MO29" s="49"/>
      <c r="MP29" s="49"/>
      <c r="MQ29" s="49"/>
      <c r="MR29" s="49"/>
      <c r="MS29" s="49"/>
      <c r="MT29" s="49"/>
      <c r="MU29" s="49"/>
      <c r="MV29" s="49"/>
      <c r="MW29" s="49"/>
      <c r="MX29" s="49"/>
      <c r="MY29" s="49"/>
      <c r="MZ29" s="49"/>
      <c r="NA29" s="49"/>
      <c r="NB29" s="49"/>
      <c r="NC29" s="49"/>
      <c r="ND29" s="49"/>
      <c r="NE29" s="49"/>
    </row>
    <row r="30" spans="1:369" x14ac:dyDescent="0.25">
      <c r="A30" s="77" t="s">
        <v>93</v>
      </c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  <c r="FP30" s="49"/>
      <c r="FQ30" s="49"/>
      <c r="FR30" s="49"/>
      <c r="FS30" s="49"/>
      <c r="FT30" s="49"/>
      <c r="FU30" s="49"/>
      <c r="FV30" s="49"/>
      <c r="FW30" s="49"/>
      <c r="FX30" s="49"/>
      <c r="FY30" s="49"/>
      <c r="FZ30" s="49"/>
      <c r="GA30" s="49"/>
      <c r="GB30" s="49"/>
      <c r="GC30" s="49"/>
      <c r="GD30" s="49"/>
      <c r="GE30" s="49"/>
      <c r="GF30" s="49"/>
      <c r="GG30" s="49"/>
      <c r="GH30" s="49"/>
      <c r="GI30" s="49"/>
      <c r="GJ30" s="49"/>
      <c r="GK30" s="49"/>
      <c r="GL30" s="49"/>
      <c r="GM30" s="49"/>
      <c r="GN30" s="49"/>
      <c r="GO30" s="49"/>
      <c r="GP30" s="49"/>
      <c r="GQ30" s="49"/>
      <c r="GR30" s="49"/>
      <c r="GS30" s="49"/>
      <c r="GT30" s="49"/>
      <c r="GU30" s="49"/>
      <c r="GV30" s="49"/>
      <c r="GW30" s="49"/>
      <c r="GX30" s="49"/>
      <c r="GY30" s="49"/>
      <c r="GZ30" s="49"/>
      <c r="HA30" s="49"/>
      <c r="HB30" s="49"/>
      <c r="HC30" s="49"/>
      <c r="HD30" s="49"/>
      <c r="HE30" s="49"/>
      <c r="HF30" s="49"/>
      <c r="HG30" s="49"/>
      <c r="HH30" s="49"/>
      <c r="HI30" s="49"/>
      <c r="HJ30" s="49"/>
      <c r="HK30" s="49"/>
      <c r="HL30" s="49"/>
      <c r="HM30" s="49"/>
      <c r="HN30" s="49"/>
      <c r="HO30" s="49"/>
      <c r="HP30" s="49"/>
      <c r="HQ30" s="49"/>
      <c r="HR30" s="49"/>
      <c r="HS30" s="49"/>
      <c r="HT30" s="49"/>
      <c r="HU30" s="49"/>
      <c r="HV30" s="49"/>
      <c r="HW30" s="49"/>
      <c r="HX30" s="49"/>
      <c r="HY30" s="49"/>
      <c r="HZ30" s="49"/>
      <c r="IA30" s="49"/>
      <c r="IB30" s="49"/>
      <c r="IC30" s="49"/>
      <c r="ID30" s="49"/>
      <c r="IE30" s="49"/>
      <c r="IF30" s="49"/>
      <c r="IG30" s="49"/>
      <c r="IH30" s="49"/>
      <c r="II30" s="49"/>
      <c r="IJ30" s="49"/>
      <c r="IK30" s="49"/>
      <c r="IL30" s="49"/>
      <c r="IM30" s="49"/>
      <c r="IN30" s="49"/>
      <c r="IO30" s="49"/>
      <c r="IP30" s="49"/>
      <c r="IQ30" s="49"/>
      <c r="IR30" s="49"/>
      <c r="IS30" s="49"/>
      <c r="IT30" s="49"/>
      <c r="IU30" s="49"/>
      <c r="IV30" s="49"/>
      <c r="IW30" s="49"/>
      <c r="IX30" s="49"/>
      <c r="IY30" s="49"/>
      <c r="IZ30" s="49"/>
      <c r="JA30" s="49"/>
      <c r="JB30" s="49"/>
      <c r="JC30" s="49"/>
      <c r="JD30" s="49"/>
      <c r="JE30" s="49"/>
      <c r="JF30" s="49"/>
      <c r="JG30" s="49"/>
      <c r="JH30" s="49"/>
      <c r="JI30" s="49"/>
      <c r="JJ30" s="49"/>
      <c r="JK30" s="49"/>
      <c r="JL30" s="49"/>
      <c r="JM30" s="49"/>
      <c r="JN30" s="49"/>
      <c r="JO30" s="49"/>
      <c r="JP30" s="49"/>
      <c r="JQ30" s="49"/>
      <c r="JR30" s="49"/>
      <c r="JS30" s="49"/>
      <c r="JT30" s="49"/>
      <c r="JU30" s="49"/>
      <c r="JV30" s="49"/>
      <c r="JW30" s="49"/>
      <c r="JX30" s="49"/>
      <c r="JY30" s="49"/>
      <c r="JZ30" s="49"/>
      <c r="KA30" s="49"/>
      <c r="KB30" s="49"/>
      <c r="KC30" s="49"/>
      <c r="KD30" s="49"/>
      <c r="KE30" s="49"/>
      <c r="KF30" s="49"/>
      <c r="KG30" s="49"/>
      <c r="KH30" s="49"/>
      <c r="KI30" s="49"/>
      <c r="KJ30" s="49"/>
      <c r="KK30" s="49"/>
      <c r="KL30" s="49"/>
      <c r="KM30" s="49"/>
      <c r="KN30" s="49"/>
      <c r="KO30" s="49"/>
      <c r="KP30" s="49"/>
      <c r="KQ30" s="49"/>
      <c r="KR30" s="49"/>
      <c r="KS30" s="49"/>
      <c r="KT30" s="49"/>
      <c r="KU30" s="49"/>
      <c r="KV30" s="49"/>
      <c r="KW30" s="49"/>
      <c r="KX30" s="49"/>
      <c r="KY30" s="49"/>
      <c r="KZ30" s="49"/>
      <c r="LA30" s="49"/>
      <c r="LB30" s="49"/>
      <c r="LC30" s="49"/>
      <c r="LD30" s="49"/>
      <c r="LE30" s="49"/>
      <c r="LF30" s="49"/>
      <c r="LG30" s="49"/>
      <c r="LH30" s="49"/>
      <c r="LI30" s="49"/>
      <c r="LJ30" s="49"/>
      <c r="LK30" s="49"/>
      <c r="LL30" s="49"/>
      <c r="LM30" s="49"/>
      <c r="LN30" s="49"/>
      <c r="LO30" s="49"/>
      <c r="LP30" s="49"/>
      <c r="LQ30" s="49"/>
      <c r="LR30" s="49"/>
      <c r="LS30" s="49"/>
      <c r="LT30" s="49"/>
      <c r="LU30" s="49"/>
      <c r="LV30" s="49"/>
      <c r="LW30" s="49"/>
      <c r="LX30" s="49"/>
      <c r="LY30" s="49"/>
      <c r="LZ30" s="49"/>
      <c r="MA30" s="49"/>
      <c r="MB30" s="49"/>
      <c r="MC30" s="49"/>
      <c r="MD30" s="49"/>
      <c r="ME30" s="49"/>
      <c r="MF30" s="49"/>
      <c r="MG30" s="49"/>
      <c r="MH30" s="49"/>
      <c r="MI30" s="49"/>
      <c r="MJ30" s="49"/>
      <c r="MK30" s="49"/>
      <c r="ML30" s="49"/>
      <c r="MM30" s="49"/>
      <c r="MN30" s="49"/>
      <c r="MO30" s="49"/>
      <c r="MP30" s="49"/>
      <c r="MQ30" s="49"/>
      <c r="MR30" s="49"/>
      <c r="MS30" s="49"/>
      <c r="MT30" s="49"/>
      <c r="MU30" s="49"/>
      <c r="MV30" s="49"/>
      <c r="MW30" s="49"/>
      <c r="MX30" s="49"/>
      <c r="MY30" s="49"/>
      <c r="MZ30" s="49"/>
      <c r="NA30" s="49"/>
      <c r="NB30" s="49"/>
      <c r="NC30" s="49"/>
      <c r="ND30" s="49"/>
      <c r="NE30" s="49"/>
    </row>
  </sheetData>
  <mergeCells count="18">
    <mergeCell ref="GD4:HH4"/>
    <mergeCell ref="HI4:IM4"/>
    <mergeCell ref="IN4:JQ4"/>
    <mergeCell ref="JR4:KV4"/>
    <mergeCell ref="A2:NE2"/>
    <mergeCell ref="A3:A5"/>
    <mergeCell ref="B3:B5"/>
    <mergeCell ref="C3:C5"/>
    <mergeCell ref="D3:D5"/>
    <mergeCell ref="E3:NE3"/>
    <mergeCell ref="E4:AI4"/>
    <mergeCell ref="AJ4:BK4"/>
    <mergeCell ref="BL4:CP4"/>
    <mergeCell ref="CQ4:DT4"/>
    <mergeCell ref="KW4:LZ4"/>
    <mergeCell ref="MA4:NE4"/>
    <mergeCell ref="DU4:EY4"/>
    <mergeCell ref="EZ4:G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960CC-A99A-4A47-958B-AA3E2722DF1C}">
  <sheetPr>
    <tabColor theme="4" tint="0.79998168889431442"/>
  </sheetPr>
  <dimension ref="B1:H8"/>
  <sheetViews>
    <sheetView workbookViewId="0">
      <selection activeCell="B2" sqref="B2"/>
    </sheetView>
  </sheetViews>
  <sheetFormatPr defaultColWidth="9.140625" defaultRowHeight="15.75" x14ac:dyDescent="0.25"/>
  <cols>
    <col min="1" max="1" width="2.7109375" style="26" customWidth="1"/>
    <col min="2" max="2" width="5" style="26" customWidth="1"/>
    <col min="3" max="3" width="21.85546875" style="26" customWidth="1"/>
    <col min="4" max="4" width="9.5703125" style="26" customWidth="1"/>
    <col min="5" max="5" width="27.7109375" style="26" customWidth="1"/>
    <col min="6" max="6" width="46.5703125" style="26" customWidth="1"/>
    <col min="7" max="7" width="18.7109375" style="26" customWidth="1"/>
    <col min="8" max="8" width="16.7109375" style="26" customWidth="1"/>
    <col min="9" max="16384" width="9.140625" style="26"/>
  </cols>
  <sheetData>
    <row r="1" spans="2:8" x14ac:dyDescent="0.25">
      <c r="B1" s="216" t="s">
        <v>78</v>
      </c>
      <c r="C1" s="216"/>
      <c r="D1" s="216"/>
      <c r="E1" s="216"/>
      <c r="F1" s="216"/>
      <c r="G1" s="216"/>
      <c r="H1" s="216"/>
    </row>
    <row r="3" spans="2:8" ht="47.25" x14ac:dyDescent="0.25">
      <c r="B3" s="25" t="s">
        <v>11</v>
      </c>
      <c r="C3" s="25" t="s">
        <v>72</v>
      </c>
      <c r="D3" s="25" t="s">
        <v>73</v>
      </c>
      <c r="E3" s="25" t="s">
        <v>74</v>
      </c>
      <c r="F3" s="25" t="s">
        <v>75</v>
      </c>
      <c r="G3" s="25" t="s">
        <v>76</v>
      </c>
      <c r="H3" s="25" t="s">
        <v>77</v>
      </c>
    </row>
    <row r="4" spans="2:8" x14ac:dyDescent="0.25">
      <c r="B4" s="25"/>
      <c r="C4" s="25"/>
      <c r="D4" s="25"/>
      <c r="E4" s="25"/>
      <c r="F4" s="25"/>
      <c r="G4" s="25"/>
      <c r="H4" s="25"/>
    </row>
    <row r="5" spans="2:8" x14ac:dyDescent="0.25">
      <c r="B5" s="25"/>
      <c r="C5" s="25"/>
      <c r="D5" s="25"/>
      <c r="E5" s="25"/>
      <c r="F5" s="25"/>
      <c r="G5" s="25"/>
      <c r="H5" s="25"/>
    </row>
    <row r="6" spans="2:8" x14ac:dyDescent="0.25">
      <c r="B6" s="25"/>
      <c r="C6" s="25"/>
      <c r="D6" s="25"/>
      <c r="E6" s="25"/>
      <c r="F6" s="25"/>
      <c r="G6" s="25"/>
      <c r="H6" s="25"/>
    </row>
    <row r="7" spans="2:8" x14ac:dyDescent="0.25">
      <c r="B7" s="25"/>
      <c r="C7" s="25"/>
      <c r="D7" s="25"/>
      <c r="E7" s="25"/>
      <c r="F7" s="25"/>
      <c r="G7" s="25"/>
      <c r="H7" s="25"/>
    </row>
    <row r="8" spans="2:8" x14ac:dyDescent="0.25">
      <c r="B8" s="25"/>
      <c r="C8" s="25"/>
      <c r="D8" s="25"/>
      <c r="E8" s="25"/>
      <c r="F8" s="25"/>
      <c r="G8" s="25"/>
      <c r="H8" s="25"/>
    </row>
  </sheetData>
  <mergeCells count="1">
    <mergeCell ref="B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Форма КП</vt:lpstr>
      <vt:lpstr>ЛСР №1</vt:lpstr>
      <vt:lpstr>Ведомость ДМ</vt:lpstr>
      <vt:lpstr>ГПР</vt:lpstr>
      <vt:lpstr>Замечания-предложения к РД</vt:lpstr>
      <vt:lpstr>'Ведомость ДМ'!Область_печати</vt:lpstr>
      <vt:lpstr>'Форма КП'!Область_печати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Шушунов Сергей Сергеевич</dc:creator>
  <cp:lastModifiedBy>Шушунов Сергей Сергеевич</cp:lastModifiedBy>
  <cp:lastPrinted>2025-09-29T01:51:07Z</cp:lastPrinted>
  <dcterms:created xsi:type="dcterms:W3CDTF">2015-06-05T18:19:34Z</dcterms:created>
  <dcterms:modified xsi:type="dcterms:W3CDTF">2025-09-29T01:55:05Z</dcterms:modified>
</cp:coreProperties>
</file>